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dln0907\Desktop\【財政状況資料集】_373648_直島町_2024\"/>
    </mc:Choice>
  </mc:AlternateContent>
  <xr:revisionPtr revIDLastSave="0" documentId="13_ncr:1_{CE568AEC-C495-44B9-8AD3-1733DB67C6B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s="1"/>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<sst xmlns="http://schemas.openxmlformats.org/spreadsheetml/2006/main" count="1148" uniqueCount="560">
  <si>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</si>
  <si>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</si>
  <si>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</si>
  <si>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</si>
  <si>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</si>
  <si>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</si>
  <si>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</si>
  <si>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</si>
  <si>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</si>
  <si>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</si>
  <si>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</si>
  <si>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</si>
  <si>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</si>
  <si>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</si>
  <si>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</si>
  <si>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</si>
  <si>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</si>
  <si>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</si>
  <si>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</si>
  <si>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</si>
  <si>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</si>
  <si>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</si>
  <si>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</si>
  <si>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</si>
  <si>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</si>
  <si>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</si>
  <si>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</si>
  <si>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</si>
  <si>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</si>
  <si>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</si>
  <si>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</si>
  <si>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</si>
  <si>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</si>
  <si>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</si>
  <si>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</si>
  <si>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</si>
  <si>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</si>
  <si>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</si>
  <si>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</si>
  <si>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</si>
  <si>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</si>
  <si>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</si>
  <si>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</si>
  <si>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</si>
  <si>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</si>
  <si>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</si>
  <si>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</si>
  <si>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</si>
  <si>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</si>
  <si>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</si>
  <si>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</si>
  <si>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</si>
  <si>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</si>
  <si>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</si>
  <si>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</si>
  <si>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</si>
  <si>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</si>
  <si>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</si>
  <si>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</si>
  <si>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</si>
  <si>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</si>
  <si>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</si>
  <si>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</si>
  <si>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</si>
  <si>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</si>
  <si>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</si>
  <si>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</si>
  <si>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</si>
  <si>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</si>
  <si>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</si>
  <si>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</si>
  <si>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</si>
  <si>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</si>
  <si>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</si>
  <si>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</si>
  <si>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</si>
  <si>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</si>
  <si>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</si>
  <si>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</si>
  <si>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</si>
  <si>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</si>
  <si>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</si>
  <si>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</si>
  <si>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</si>
  <si>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</si>
  <si>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</si>
  <si>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</si>
  <si>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</si>
  <si>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</si>
  <si>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</si>
  <si>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</si>
  <si>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</si>
  <si>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</si>
  <si>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</si>
  <si>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</si>
  <si>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</si>
  <si>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</si>
  <si>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</si>
  <si>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</si>
  <si>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</si>
  <si>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</si>
  <si>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</si>
  <si>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</si>
  <si>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</si>
  <si>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</si>
  <si>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</si>
  <si>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</si>
  <si>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</si>
  <si>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</si>
  <si>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</si>
  <si>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</si>
  <si>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</si>
  <si>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</si>
  <si>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</si>
  <si>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</si>
  <si>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</si>
  <si>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</si>
  <si>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</si>
  <si>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</si>
  <si>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</si>
  <si>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</si>
  <si>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</si>
  <si>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</si>
  <si>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</si>
  <si>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</si>
  <si>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</si>
  <si>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</si>
  <si>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</si>
  <si>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</si>
  <si>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</si>
  <si>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</si>
  <si>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</si>
  <si>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</si>
  <si>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</si>
  <si>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</si>
  <si>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</si>
  <si>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</si>
  <si>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</si>
  <si>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</si>
  <si>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</si>
  <si>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</si>
  <si>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</si>
  <si>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</si>
  <si>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</si>
  <si>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</si>
  <si>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</si>
  <si>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</si>
  <si>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</si>
  <si>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</si>
  <si>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</si>
  <si>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</si>
  <si>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</si>
  <si>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</si>
  <si>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</si>
  <si>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</si>
  <si>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</si>
  <si>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</si>
  <si>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</si>
  <si>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</si>
  <si>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</si>
  <si>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</si>
  <si>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</si>
  <si>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</si>
  <si>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</si>
  <si>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</si>
  <si>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</si>
  <si>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</si>
  <si>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</si>
  <si>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</si>
  <si>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</si>
  <si>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</si>
  <si>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</si>
  <si>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</si>
  <si>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</si>
  <si>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</si>
  <si>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</si>
  <si>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</si>
  <si>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</si>
  <si>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</si>
  <si>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</si>
  <si>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</si>
  <si>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</si>
  <si>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</si>
  <si>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</si>
  <si>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</si>
  <si>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</si>
  <si>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</si>
  <si>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</si>
  <si>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</si>
  <si>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</si>
  <si>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</si>
  <si>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</si>
  <si>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</si>
  <si>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</si>
  <si>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</si>
  <si>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</si>
  <si>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</si>
  <si>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</si>
  <si>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</si>
  <si>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</si>
  <si>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</si>
  <si>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</si>
  <si>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</si>
  <si>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香川県直島町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</si>
  <si>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</si>
  <si>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</si>
  <si>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</si>
  <si>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</si>
  <si>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</si>
  <si>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</si>
  <si>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</si>
  <si>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</si>
  <si>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</si>
  <si>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</si>
  <si>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</si>
  <si>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</si>
  <si>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</si>
  <si>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</si>
  <si>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</si>
  <si>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</si>
  <si>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</si>
  <si>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</si>
  <si>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</si>
  <si>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</si>
  <si>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</si>
  <si>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</si>
  <si>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</si>
  <si>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</si>
  <si>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</si>
  <si>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</si>
  <si>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</si>
  <si>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</si>
  <si>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</si>
  <si>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</si>
  <si>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</si>
  <si>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</si>
  <si>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</si>
  <si>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</si>
  <si>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</si>
  <si>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</si>
  <si>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</si>
  <si>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</si>
  <si>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</si>
  <si>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</si>
  <si>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</si>
  <si>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</si>
  <si>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</si>
  <si>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</si>
  <si>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</si>
  <si>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</si>
  <si>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</si>
  <si>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</si>
  <si>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</si>
  <si>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</si>
  <si>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</si>
  <si>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</si>
  <si>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</si>
  <si>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</si>
  <si>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</si>
  <si>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</si>
  <si>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</si>
  <si>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</si>
  <si>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</si>
  <si>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</si>
  <si>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</si>
  <si>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</si>
  <si>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</si>
  <si>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</si>
  <si>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</si>
  <si>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</si>
  <si>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</si>
  <si>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</si>
  <si>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</si>
  <si>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</si>
  <si>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</si>
  <si>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</si>
  <si>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</si>
  <si>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</si>
  <si>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</si>
  <si>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</si>
  <si>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</si>
  <si>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</si>
  <si>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</si>
  <si>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</si>
  <si>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</si>
  <si>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</si>
  <si>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</si>
  <si>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</si>
  <si>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</si>
  <si>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</si>
  <si>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</si>
  <si>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</si>
  <si>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</si>
  <si>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</si>
  <si>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</si>
  <si>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</si>
  <si>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</si>
  <si>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</si>
  <si>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</si>
  <si>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</si>
  <si>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</si>
  <si>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</si>
  <si>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</si>
  <si>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</si>
  <si>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</si>
  <si>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</si>
  <si>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</si>
  <si>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</si>
  <si>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</si>
  <si>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</si>
  <si>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</si>
  <si>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</si>
  <si>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</si>
  <si>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</si>
  <si>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</si>
  <si>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</si>
  <si>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</si>
  <si>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</si>
  <si>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</si>
  <si>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</si>
  <si>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</si>
  <si>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</si>
  <si>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</si>
  <si>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</si>
  <si>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</si>
  <si>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</si>
  <si>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</si>
  <si>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</si>
  <si>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</si>
  <si>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</si>
  <si>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</si>
  <si>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</si>
  <si>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</si>
  <si>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</si>
  <si>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</si>
  <si>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</si>
  <si>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</si>
  <si>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</si>
  <si>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</si>
  <si>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</si>
  <si>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</si>
  <si>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</si>
  <si>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</si>
  <si>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</si>
  <si>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</si>
  <si>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</si>
  <si>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</si>
  <si>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</si>
  <si>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</si>
  <si>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</si>
  <si>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</si>
  <si>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</si>
  <si>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</si>
  <si>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</si>
  <si>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香川県直島町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</si>
  <si>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</si>
  <si>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</si>
  <si>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</si>
  <si>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</si>
  <si>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</si>
  <si>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</si>
  <si>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</si>
  <si>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</si>
  <si>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</si>
  <si>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</si>
  <si>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</si>
  <si>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</si>
  <si>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</si>
  <si>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</si>
  <si>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</si>
  <si>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</si>
  <si>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</si>
  <si>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</si>
  <si>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</si>
  <si>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</si>
  <si>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</si>
  <si>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</si>
  <si>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</si>
  <si>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</si>
  <si>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</si>
  <si>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</si>
  <si>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</si>
  <si>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</si>
  <si>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</si>
  <si>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</si>
  <si>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</si>
  <si>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</si>
  <si>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</si>
  <si>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</si>
  <si>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</si>
  <si>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</si>
  <si>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</si>
  <si>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</si>
  <si>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</si>
  <si>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</si>
  <si>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</si>
  <si>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</si>
  <si>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</si>
  <si>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</si>
  <si>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</si>
  <si>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</si>
  <si>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</si>
  <si>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</si>
  <si>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</si>
  <si>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</si>
  <si>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</si>
  <si>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</si>
  <si>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</si>
  <si>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</si>
  <si>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</si>
  <si>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</si>
  <si>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</si>
  <si>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</si>
  <si>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</si>
  <si>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</si>
  <si>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</si>
  <si>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</si>
  <si>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</si>
  <si>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</si>
  <si>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</si>
  <si>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</si>
  <si>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</si>
  <si>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</si>
  <si>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</si>
  <si>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</si>
  <si>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</si>
  <si>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</si>
  <si>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</si>
  <si>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</si>
  <si>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</si>
  <si>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</si>
  <si>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</si>
  <si>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</si>
  <si>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</si>
  <si>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</si>
  <si>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</si>
  <si>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</si>
  <si>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</si>
  <si>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</si>
  <si>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</si>
  <si>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</si>
  <si>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</si>
  <si>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</si>
  <si>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</si>
  <si>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</si>
  <si>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</si>
  <si>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</si>
  <si>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</si>
  <si>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</si>
  <si>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</si>
  <si>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</si>
  <si>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</si>
  <si>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</si>
  <si>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</si>
  <si>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</si>
  <si>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</si>
  <si>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</si>
  <si>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</si>
  <si>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</si>
  <si>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</si>
  <si>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</si>
  <si>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</si>
  <si>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</si>
  <si>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</si>
  <si>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</si>
  <si>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</si>
  <si>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</si>
  <si>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</si>
  <si>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</si>
  <si>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</si>
  <si>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</si>
  <si>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</si>
  <si>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</si>
  <si>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</si>
  <si>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</si>
  <si>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</si>
  <si>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</si>
  <si>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</si>
  <si>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</si>
  <si>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</si>
  <si>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</si>
  <si>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</si>
  <si>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</si>
  <si>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</si>
  <si>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</si>
  <si>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</si>
  <si>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</si>
  <si>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</si>
  <si>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</si>
  <si>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</si>
  <si>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</si>
  <si>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</si>
  <si>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</si>
  <si>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</si>
  <si>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</si>
  <si>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</si>
  <si>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</si>
  <si>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</si>
  <si>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</si>
  <si>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</si>
  <si>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</si>
  <si>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</si>
  <si>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</si>
  <si>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</si>
  <si>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</si>
  <si>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</si>
  <si>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</si>
  <si>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</si>
  <si>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</si>
  <si>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</si>
  <si>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</si>
  <si>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</si>
  <si>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</si>
  <si>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</si>
  <si>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</si>
  <si>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</si>
  <si>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</si>
  <si>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</si>
  <si>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</si>
  <si>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</si>
  <si>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</si>
  <si>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</si>
  <si>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</si>
  <si>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</si>
  <si>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</si>
  <si>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</si>
  <si>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</si>
  <si>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</si>
  <si>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</si>
  <si>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</si>
  <si>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</si>
  <si>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</si>
  <si>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0.89</t>
  </si>
  <si>
    <t>▲ 0.50</t>
  </si>
  <si>
    <t>▲ 0.57</t>
  </si>
  <si>
    <t>▲ 5.68</t>
  </si>
  <si>
    <t>簡易水道事業会計</t>
  </si>
  <si>
    <t>一般会計</t>
  </si>
  <si>
    <t>国民健康保険事業特別会計</t>
  </si>
  <si>
    <t>介護保険事業特別会計</t>
  </si>
  <si>
    <t>診療所事業特別会計</t>
  </si>
  <si>
    <t>下水道事業会計</t>
  </si>
  <si>
    <t>後期高齢者医療事業特別会計</t>
  </si>
  <si>
    <t>宅地造成事業特別会計</t>
  </si>
  <si>
    <t>その他会計（赤字）</t>
  </si>
  <si>
    <t>その他会計（黒字）</t>
  </si>
  <si>
    <t>R02</t>
    <phoneticPr fontId="5"/>
  </si>
  <si>
    <t>R03</t>
    <phoneticPr fontId="5"/>
  </si>
  <si>
    <t>R04</t>
    <phoneticPr fontId="5"/>
  </si>
  <si>
    <t>R05</t>
    <phoneticPr fontId="5"/>
  </si>
  <si>
    <t>R06</t>
    <phoneticPr fontId="5"/>
  </si>
  <si>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</si>
  <si>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9">
      <t>イッパンカイケイ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</si>
  <si>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</si>
  <si>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t>
    <phoneticPr fontId="2"/>
  </si>
  <si>
    <t>地域振興基金</t>
    <rPh sb="0" eb="2">
      <t>チイキ</t>
    </rPh>
    <rPh sb="2" eb="4">
      <t>シンコウ</t>
    </rPh>
    <rPh sb="4" eb="6">
      <t>キキン</t>
    </rPh>
    <phoneticPr fontId="5"/>
  </si>
  <si>
    <t>まちづくり基金</t>
    <rPh sb="5" eb="7">
      <t>キキン</t>
    </rPh>
    <phoneticPr fontId="5"/>
  </si>
  <si>
    <t>生活環境施設整備基金</t>
    <rPh sb="0" eb="4">
      <t>セイカツカンキョウ</t>
    </rPh>
    <rPh sb="4" eb="6">
      <t>シセツ</t>
    </rPh>
    <rPh sb="6" eb="8">
      <t>セイビ</t>
    </rPh>
    <rPh sb="8" eb="10">
      <t>キキン</t>
    </rPh>
    <phoneticPr fontId="5"/>
  </si>
  <si>
    <t>診療所減債基金</t>
    <rPh sb="0" eb="3">
      <t>シンリョウジョ</t>
    </rPh>
    <rPh sb="3" eb="5">
      <t>ゲンサイ</t>
    </rPh>
    <rPh sb="5" eb="7">
      <t>キキン</t>
    </rPh>
    <phoneticPr fontId="5"/>
  </si>
  <si>
    <t>教育施設建設等整備基金</t>
    <rPh sb="0" eb="4">
      <t>キョウイクシセツ</t>
    </rPh>
    <rPh sb="4" eb="6">
      <t>ケンセツ</t>
    </rPh>
    <rPh sb="6" eb="7">
      <t>ナド</t>
    </rPh>
    <rPh sb="7" eb="9">
      <t>セイビ</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</si>
</sst>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A7BE-47C2-AE3B-35417500AA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189628</c:v>
                </c:pt>
                <c:pt idx="1">
                  <c:v>234253</c:v>
                </c:pt>
                <c:pt idx="2">
                  <c:v>158157</c:v>
                </c:pt>
                <c:pt idx="3">
                  <c:v>154007</c:v>
                </c:pt>
                <c:pt idx="4">
                  <c:v>187874</c:v>
                </c:pt>
              </c:numCache>
            </c:numRef>
          </c:val>
          <c:smooth val="0"/>
          <c:extLst>
            <c:ext xmlns:c16="http://schemas.microsoft.com/office/drawing/2014/chart" uri="{C3380CC4-5D6E-409C-BE32-E72D297353CC}">
              <c16:uniqueId val="{00000001-A7BE-47C2-AE3B-35417500AA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10.84</c:v>
                </c:pt>
                <c:pt idx="1">
                  <c:v>8.85</c:v>
                </c:pt>
                <c:pt idx="2">
                  <c:v>9.75</c:v>
                </c:pt>
                <c:pt idx="3">
                  <c:v>9.59</c:v>
                </c:pt>
                <c:pt idx="4">
                  <c:v>9.61</c:v>
                </c:pt>
              </c:numCache>
            </c:numRef>
          </c:val>
          <c:extLst>
            <c:ext xmlns:c16="http://schemas.microsoft.com/office/drawing/2014/chart" uri="{C3380CC4-5D6E-409C-BE32-E72D297353CC}">
              <c16:uniqueId val="{00000000-8A4A-4437-8EBB-01C39186AB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41.57</c:v>
                </c:pt>
                <c:pt idx="1">
                  <c:v>37.31</c:v>
                </c:pt>
                <c:pt idx="2">
                  <c:v>36.76</c:v>
                </c:pt>
                <c:pt idx="3">
                  <c:v>36.57</c:v>
                </c:pt>
                <c:pt idx="4">
                  <c:v>29.53</c:v>
                </c:pt>
              </c:numCache>
            </c:numRef>
          </c:val>
          <c:extLst>
            <c:ext xmlns:c16="http://schemas.microsoft.com/office/drawing/2014/chart" uri="{C3380CC4-5D6E-409C-BE32-E72D297353CC}">
              <c16:uniqueId val="{00000001-8A4A-4437-8EBB-01C39186AB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2.1800000000000002</c:v>
                </c:pt>
                <c:pt idx="1">
                  <c:v>-0.89</c:v>
                </c:pt>
                <c:pt idx="2">
                  <c:v>-0.5</c:v>
                </c:pt>
                <c:pt idx="3">
                  <c:v>-0.56999999999999995</c:v>
                </c:pt>
                <c:pt idx="4">
                  <c:v>-5.68</c:v>
                </c:pt>
              </c:numCache>
            </c:numRef>
          </c:val>
          <c:smooth val="0"/>
          <c:extLst>
            <c:ext xmlns:c16="http://schemas.microsoft.com/office/drawing/2014/chart" uri="{C3380CC4-5D6E-409C-BE32-E72D297353CC}">
              <c16:uniqueId val="{00000002-8A4A-4437-8EBB-01C39186AB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0.19</c:v>
                </c:pt>
                <c:pt idx="8">
                  <c:v>0</c:v>
                </c:pt>
                <c:pt idx="9">
                  <c:v>0</c:v>
                </c:pt>
              </c:numCache>
            </c:numRef>
          </c:val>
          <c:extLst>
            <c:ext xmlns:c16="http://schemas.microsoft.com/office/drawing/2014/chart" uri="{C3380CC4-5D6E-409C-BE32-E72D297353CC}">
              <c16:uniqueId val="{00000000-F868-424A-84C6-882228E72B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68-424A-84C6-882228E72BD4}"/>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1.22</c:v>
                </c:pt>
                <c:pt idx="2">
                  <c:v>#N/A</c:v>
                </c:pt>
                <c:pt idx="3">
                  <c:v>0.13</c:v>
                </c:pt>
                <c:pt idx="4">
                  <c:v>#N/A</c:v>
                </c:pt>
                <c:pt idx="5">
                  <c:v>0</c:v>
                </c:pt>
                <c:pt idx="6">
                  <c:v>#N/A</c:v>
                </c:pt>
                <c:pt idx="7">
                  <c:v>0.84</c:v>
                </c:pt>
                <c:pt idx="8">
                  <c:v>#N/A</c:v>
                </c:pt>
                <c:pt idx="9">
                  <c:v>0</c:v>
                </c:pt>
              </c:numCache>
            </c:numRef>
          </c:val>
          <c:extLst>
            <c:ext xmlns:c16="http://schemas.microsoft.com/office/drawing/2014/chart" uri="{C3380CC4-5D6E-409C-BE32-E72D297353CC}">
              <c16:uniqueId val="{00000002-F868-424A-84C6-882228E72BD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0.15</c:v>
                </c:pt>
                <c:pt idx="6">
                  <c:v>#N/A</c:v>
                </c:pt>
                <c:pt idx="7">
                  <c:v>0.04</c:v>
                </c:pt>
                <c:pt idx="8">
                  <c:v>#N/A</c:v>
                </c:pt>
                <c:pt idx="9">
                  <c:v>0.04</c:v>
                </c:pt>
              </c:numCache>
            </c:numRef>
          </c:val>
          <c:extLst>
            <c:ext xmlns:c16="http://schemas.microsoft.com/office/drawing/2014/chart" uri="{C3380CC4-5D6E-409C-BE32-E72D297353CC}">
              <c16:uniqueId val="{00000003-F868-424A-84C6-882228E72BD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4-F868-424A-84C6-882228E72BD4}"/>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0.67</c:v>
                </c:pt>
                <c:pt idx="4">
                  <c:v>#N/A</c:v>
                </c:pt>
                <c:pt idx="5">
                  <c:v>0.82</c:v>
                </c:pt>
                <c:pt idx="6">
                  <c:v>#N/A</c:v>
                </c:pt>
                <c:pt idx="7">
                  <c:v>0.55000000000000004</c:v>
                </c:pt>
                <c:pt idx="8">
                  <c:v>#N/A</c:v>
                </c:pt>
                <c:pt idx="9">
                  <c:v>0.61</c:v>
                </c:pt>
              </c:numCache>
            </c:numRef>
          </c:val>
          <c:extLst>
            <c:ext xmlns:c16="http://schemas.microsoft.com/office/drawing/2014/chart" uri="{C3380CC4-5D6E-409C-BE32-E72D297353CC}">
              <c16:uniqueId val="{00000005-F868-424A-84C6-882228E72BD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0.83</c:v>
                </c:pt>
                <c:pt idx="4">
                  <c:v>#N/A</c:v>
                </c:pt>
                <c:pt idx="5">
                  <c:v>0.64</c:v>
                </c:pt>
                <c:pt idx="6">
                  <c:v>#N/A</c:v>
                </c:pt>
                <c:pt idx="7">
                  <c:v>0.41</c:v>
                </c:pt>
                <c:pt idx="8">
                  <c:v>#N/A</c:v>
                </c:pt>
                <c:pt idx="9">
                  <c:v>0.67</c:v>
                </c:pt>
              </c:numCache>
            </c:numRef>
          </c:val>
          <c:extLst>
            <c:ext xmlns:c16="http://schemas.microsoft.com/office/drawing/2014/chart" uri="{C3380CC4-5D6E-409C-BE32-E72D297353CC}">
              <c16:uniqueId val="{00000006-F868-424A-84C6-882228E72BD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c:v>
                </c:pt>
                <c:pt idx="2">
                  <c:v>#N/A</c:v>
                </c:pt>
                <c:pt idx="3">
                  <c:v>0.19</c:v>
                </c:pt>
                <c:pt idx="4">
                  <c:v>#N/A</c:v>
                </c:pt>
                <c:pt idx="5">
                  <c:v>0.01</c:v>
                </c:pt>
                <c:pt idx="6">
                  <c:v>#N/A</c:v>
                </c:pt>
                <c:pt idx="7">
                  <c:v>0.78</c:v>
                </c:pt>
                <c:pt idx="8">
                  <c:v>#N/A</c:v>
                </c:pt>
                <c:pt idx="9">
                  <c:v>1.1599999999999999</c:v>
                </c:pt>
              </c:numCache>
            </c:numRef>
          </c:val>
          <c:extLst>
            <c:ext xmlns:c16="http://schemas.microsoft.com/office/drawing/2014/chart" uri="{C3380CC4-5D6E-409C-BE32-E72D297353CC}">
              <c16:uniqueId val="{00000007-F868-424A-84C6-882228E72BD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9.01</c:v>
                </c:pt>
                <c:pt idx="2">
                  <c:v>#N/A</c:v>
                </c:pt>
                <c:pt idx="3">
                  <c:v>8.0500000000000007</c:v>
                </c:pt>
                <c:pt idx="4">
                  <c:v>#N/A</c:v>
                </c:pt>
                <c:pt idx="5">
                  <c:v>8.2200000000000006</c:v>
                </c:pt>
                <c:pt idx="6">
                  <c:v>#N/A</c:v>
                </c:pt>
                <c:pt idx="7">
                  <c:v>7.91</c:v>
                </c:pt>
                <c:pt idx="8">
                  <c:v>#N/A</c:v>
                </c:pt>
                <c:pt idx="9">
                  <c:v>7.44</c:v>
                </c:pt>
              </c:numCache>
            </c:numRef>
          </c:val>
          <c:extLst>
            <c:ext xmlns:c16="http://schemas.microsoft.com/office/drawing/2014/chart" uri="{C3380CC4-5D6E-409C-BE32-E72D297353CC}">
              <c16:uniqueId val="{00000008-F868-424A-84C6-882228E72BD4}"/>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111.1</c:v>
                </c:pt>
                <c:pt idx="2">
                  <c:v>#N/A</c:v>
                </c:pt>
                <c:pt idx="3">
                  <c:v>98.15</c:v>
                </c:pt>
                <c:pt idx="4">
                  <c:v>#N/A</c:v>
                </c:pt>
                <c:pt idx="5">
                  <c:v>89.2</c:v>
                </c:pt>
                <c:pt idx="6">
                  <c:v>#N/A</c:v>
                </c:pt>
                <c:pt idx="7">
                  <c:v>88.92</c:v>
                </c:pt>
                <c:pt idx="8">
                  <c:v>#N/A</c:v>
                </c:pt>
                <c:pt idx="9">
                  <c:v>79.58</c:v>
                </c:pt>
              </c:numCache>
            </c:numRef>
          </c:val>
          <c:extLst>
            <c:ext xmlns:c16="http://schemas.microsoft.com/office/drawing/2014/chart" uri="{C3380CC4-5D6E-409C-BE32-E72D297353CC}">
              <c16:uniqueId val="{00000009-F868-424A-84C6-882228E72B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536</c:v>
                </c:pt>
                <c:pt idx="5">
                  <c:v>505</c:v>
                </c:pt>
                <c:pt idx="8">
                  <c:v>497</c:v>
                </c:pt>
                <c:pt idx="11">
                  <c:v>485</c:v>
                </c:pt>
                <c:pt idx="14">
                  <c:v>462</c:v>
                </c:pt>
              </c:numCache>
            </c:numRef>
          </c:val>
          <c:extLst>
            <c:ext xmlns:c16="http://schemas.microsoft.com/office/drawing/2014/chart" uri="{C3380CC4-5D6E-409C-BE32-E72D297353CC}">
              <c16:uniqueId val="{00000000-1E81-4E28-B815-279920B67E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81-4E28-B815-279920B67E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E81-4E28-B815-279920B67E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81-4E28-B815-279920B67E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185</c:v>
                </c:pt>
                <c:pt idx="3">
                  <c:v>224</c:v>
                </c:pt>
                <c:pt idx="6">
                  <c:v>219</c:v>
                </c:pt>
                <c:pt idx="9">
                  <c:v>200</c:v>
                </c:pt>
                <c:pt idx="12">
                  <c:v>187</c:v>
                </c:pt>
              </c:numCache>
            </c:numRef>
          </c:val>
          <c:extLst>
            <c:ext xmlns:c16="http://schemas.microsoft.com/office/drawing/2014/chart" uri="{C3380CC4-5D6E-409C-BE32-E72D297353CC}">
              <c16:uniqueId val="{00000004-1E81-4E28-B815-279920B67E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81-4E28-B815-279920B67E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81-4E28-B815-279920B67E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472</c:v>
                </c:pt>
                <c:pt idx="3">
                  <c:v>433</c:v>
                </c:pt>
                <c:pt idx="6">
                  <c:v>465</c:v>
                </c:pt>
                <c:pt idx="9">
                  <c:v>479</c:v>
                </c:pt>
                <c:pt idx="12">
                  <c:v>477</c:v>
                </c:pt>
              </c:numCache>
            </c:numRef>
          </c:val>
          <c:extLst>
            <c:ext xmlns:c16="http://schemas.microsoft.com/office/drawing/2014/chart" uri="{C3380CC4-5D6E-409C-BE32-E72D297353CC}">
              <c16:uniqueId val="{00000007-1E81-4E28-B815-279920B67E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121</c:v>
                </c:pt>
                <c:pt idx="2">
                  <c:v>#N/A</c:v>
                </c:pt>
                <c:pt idx="3">
                  <c:v>#N/A</c:v>
                </c:pt>
                <c:pt idx="4">
                  <c:v>152</c:v>
                </c:pt>
                <c:pt idx="5">
                  <c:v>#N/A</c:v>
                </c:pt>
                <c:pt idx="6">
                  <c:v>#N/A</c:v>
                </c:pt>
                <c:pt idx="7">
                  <c:v>187</c:v>
                </c:pt>
                <c:pt idx="8">
                  <c:v>#N/A</c:v>
                </c:pt>
                <c:pt idx="9">
                  <c:v>#N/A</c:v>
                </c:pt>
                <c:pt idx="10">
                  <c:v>194</c:v>
                </c:pt>
                <c:pt idx="11">
                  <c:v>#N/A</c:v>
                </c:pt>
                <c:pt idx="12">
                  <c:v>#N/A</c:v>
                </c:pt>
                <c:pt idx="13">
                  <c:v>202</c:v>
                </c:pt>
                <c:pt idx="14">
                  <c:v>#N/A</c:v>
                </c:pt>
              </c:numCache>
            </c:numRef>
          </c:val>
          <c:smooth val="0"/>
          <c:extLst>
            <c:ext xmlns:c16="http://schemas.microsoft.com/office/drawing/2014/chart" uri="{C3380CC4-5D6E-409C-BE32-E72D297353CC}">
              <c16:uniqueId val="{00000008-1E81-4E28-B815-279920B67E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3489</c:v>
                </c:pt>
                <c:pt idx="5">
                  <c:v>3266</c:v>
                </c:pt>
                <c:pt idx="8">
                  <c:v>2817</c:v>
                </c:pt>
                <c:pt idx="11">
                  <c:v>2365</c:v>
                </c:pt>
                <c:pt idx="14">
                  <c:v>1967</c:v>
                </c:pt>
              </c:numCache>
            </c:numRef>
          </c:val>
          <c:extLst>
            <c:ext xmlns:c16="http://schemas.microsoft.com/office/drawing/2014/chart" uri="{C3380CC4-5D6E-409C-BE32-E72D297353CC}">
              <c16:uniqueId val="{00000000-508B-46D5-8C57-20B75450C5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5</c:v>
                </c:pt>
                <c:pt idx="8">
                  <c:v>4</c:v>
                </c:pt>
                <c:pt idx="11">
                  <c:v>2</c:v>
                </c:pt>
                <c:pt idx="14">
                  <c:v>1</c:v>
                </c:pt>
              </c:numCache>
            </c:numRef>
          </c:val>
          <c:extLst>
            <c:ext xmlns:c16="http://schemas.microsoft.com/office/drawing/2014/chart" uri="{C3380CC4-5D6E-409C-BE32-E72D297353CC}">
              <c16:uniqueId val="{00000001-508B-46D5-8C57-20B75450C5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1756</c:v>
                </c:pt>
                <c:pt idx="5">
                  <c:v>1902</c:v>
                </c:pt>
                <c:pt idx="8">
                  <c:v>1772</c:v>
                </c:pt>
                <c:pt idx="11">
                  <c:v>1596</c:v>
                </c:pt>
                <c:pt idx="14">
                  <c:v>1193</c:v>
                </c:pt>
              </c:numCache>
            </c:numRef>
          </c:val>
          <c:extLst>
            <c:ext xmlns:c16="http://schemas.microsoft.com/office/drawing/2014/chart" uri="{C3380CC4-5D6E-409C-BE32-E72D297353CC}">
              <c16:uniqueId val="{00000002-508B-46D5-8C57-20B75450C5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8B-46D5-8C57-20B75450C5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8B-46D5-8C57-20B75450C5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8B-46D5-8C57-20B75450C5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c:v>
                </c:pt>
                <c:pt idx="3">
                  <c:v>74</c:v>
                </c:pt>
                <c:pt idx="6">
                  <c:v>62</c:v>
                </c:pt>
                <c:pt idx="9">
                  <c:v>45</c:v>
                </c:pt>
                <c:pt idx="12">
                  <c:v>50</c:v>
                </c:pt>
              </c:numCache>
            </c:numRef>
          </c:val>
          <c:extLst>
            <c:ext xmlns:c16="http://schemas.microsoft.com/office/drawing/2014/chart" uri="{C3380CC4-5D6E-409C-BE32-E72D297353CC}">
              <c16:uniqueId val="{00000006-508B-46D5-8C57-20B75450C5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08B-46D5-8C57-20B75450C5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1859</c:v>
                </c:pt>
                <c:pt idx="3">
                  <c:v>1682</c:v>
                </c:pt>
                <c:pt idx="6">
                  <c:v>1498</c:v>
                </c:pt>
                <c:pt idx="9">
                  <c:v>1334</c:v>
                </c:pt>
                <c:pt idx="12">
                  <c:v>1121</c:v>
                </c:pt>
              </c:numCache>
            </c:numRef>
          </c:val>
          <c:extLst>
            <c:ext xmlns:c16="http://schemas.microsoft.com/office/drawing/2014/chart" uri="{C3380CC4-5D6E-409C-BE32-E72D297353CC}">
              <c16:uniqueId val="{00000008-508B-46D5-8C57-20B75450C5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08B-46D5-8C57-20B75450C5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3213</c:v>
                </c:pt>
                <c:pt idx="3">
                  <c:v>3071</c:v>
                </c:pt>
                <c:pt idx="6">
                  <c:v>2646</c:v>
                </c:pt>
                <c:pt idx="9">
                  <c:v>2196</c:v>
                </c:pt>
                <c:pt idx="12">
                  <c:v>1814</c:v>
                </c:pt>
              </c:numCache>
            </c:numRef>
          </c:val>
          <c:extLst>
            <c:ext xmlns:c16="http://schemas.microsoft.com/office/drawing/2014/chart" uri="{C3380CC4-5D6E-409C-BE32-E72D297353CC}">
              <c16:uniqueId val="{0000000A-508B-46D5-8C57-20B75450C5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8B-46D5-8C57-20B75450C5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772</c:v>
                </c:pt>
                <c:pt idx="1">
                  <c:v>764</c:v>
                </c:pt>
                <c:pt idx="2">
                  <c:v>636</c:v>
                </c:pt>
              </c:numCache>
            </c:numRef>
          </c:val>
          <c:extLst>
            <c:ext xmlns:c16="http://schemas.microsoft.com/office/drawing/2014/chart" uri="{C3380CC4-5D6E-409C-BE32-E72D297353CC}">
              <c16:uniqueId val="{00000000-F4BA-4E56-B90A-7D790096D9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c:v>
                </c:pt>
                <c:pt idx="1">
                  <c:v>95</c:v>
                </c:pt>
                <c:pt idx="2">
                  <c:v>62</c:v>
                </c:pt>
              </c:numCache>
            </c:numRef>
          </c:val>
          <c:extLst>
            <c:ext xmlns:c16="http://schemas.microsoft.com/office/drawing/2014/chart" uri="{C3380CC4-5D6E-409C-BE32-E72D297353CC}">
              <c16:uniqueId val="{00000001-F4BA-4E56-B90A-7D790096D9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720</c:v>
                </c:pt>
                <c:pt idx="1">
                  <c:v>570</c:v>
                </c:pt>
                <c:pt idx="2">
                  <c:v>342</c:v>
                </c:pt>
              </c:numCache>
            </c:numRef>
          </c:val>
          <c:extLst>
            <c:ext xmlns:c16="http://schemas.microsoft.com/office/drawing/2014/chart" uri="{C3380CC4-5D6E-409C-BE32-E72D297353CC}">
              <c16:uniqueId val="{00000002-F4BA-4E56-B90A-7D790096D9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元利償還金等・算入公債費等の値は前年度と比較し、ほぼ同額となっている。今後も地方債抑制施策として、地方債残高を今以上増やさないことと、交付税措置のある有利なもののみの発行に限定する。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満期一括償還地方債は発行していない</a:t>
          </a:r>
          <a:r>
            <a:rPr kumimoji="1" lang="ja-JP" altLang="ja-JP" sz="1100" baseline="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確実に減少しているものの、元金償還額の増加に伴い財政調整基金を充当しているため、充当可能財源等も減少している。将来負担比率は算出されていない。今後も、地方債残高を減少させていく予定ではあるが、町債の元金償還額の増加に伴う充当可能基金の減少が見込まれているため、指標の悪化が懸念される。行財政改革を推進し、一層の行政の効率化を図っていくことで、比率が悪化することのないよう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香川県直島町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となっており、財政調整基金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公共施設等の老朽化対策などの経費が増大していくこと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が懸念されるため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、決算状況等を踏まえ、可能な範囲で積み立てることとしている。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教育施設建設整備基金：教育施設整備の推進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まちづくり基金：まちづくり整備の推進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生活環境施設整備基金：生活環境施設整備の推進</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診療所財政の健全な運営の推進</a:t>
          </a: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教育施設建設整備基金：教育施設整備の推進のため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生活環境施設整備基金：生活環境施設整備の推進のため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積み立てたことによる増加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公債費へ充当のため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教育施設建設整備基金：小中学校施設整備などのため、可能な範囲で積み立て予定。特に小学校校舎の老朽化がひどくなってきているため、小規模の改修は実施してきているが、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大規模改修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等の検討が必要となってきている。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まちづくり基金：公共施設等の老朽化対策などのため、可能な範囲で積み立て予定。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生活環境施設整備基金：ごみ焼却設整備事業などのため、可能な範囲で積み立て予定。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公債費へ充当のため、基金の運用から生じる収益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年度途中の補正予算により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公共施設等の老朽化対策及び社会保障関係経費の増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り、差引き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災害への備え等のため、過去の実績や決算状況を踏まえ、可能な範囲で積み立てることとしている。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一般廃棄物処理施設整備事業などに係る償還のため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令和７年度以降は地方債償還額は減少予定であり、適切な事業の償還に充当していく。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
2,817
14.21
3,991,694
3,651,131
206,867
2,152,190
1,814,011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基準財政需要額・収入額ともに増加しており、前年度より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となっているが、類似団体の平均を</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上回っている。企業の継続的な設備投資による固定資産税の安定した収入が要因であるが、今後の景気は物価高等による影響により非常に不透明であると思われるので、楽観視できない状況である。今後は、必要な事業を選別し、投資的経費を抑制するなど、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434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79163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71120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30904</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36847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140140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6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臨時財政対策債等の減により、前年度より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増となっており、類似団体の平均を上回っている。大きな要因としては、町民会館と一般廃棄物処理施設の地方債の償還により公債費が高い水準となっている。令和６年度が公債費のピークとなることから、</a:t>
          </a:r>
          <a:r>
            <a:rPr kumimoji="1" lang="ja-JP" altLang="en-US" sz="1100">
              <a:solidFill>
                <a:schemeClr val="dk1"/>
              </a:solidFill>
              <a:effectLst/>
              <a:latin typeface="+mn-lt"/>
              <a:ea typeface="+mn-ea"/>
              <a:cs typeface="+mn-cs"/>
            </a:rPr>
            <a:t>公債費が減少傾向となるが新規事業についてはよく検討を行い</a:t>
          </a:r>
          <a:r>
            <a:rPr kumimoji="1" lang="ja-JP" altLang="ja-JP" sz="1100">
              <a:solidFill>
                <a:schemeClr val="dk1"/>
              </a:solidFill>
              <a:effectLst/>
              <a:latin typeface="+mn-lt"/>
              <a:ea typeface="+mn-ea"/>
              <a:cs typeface="+mn-cs"/>
            </a:rPr>
            <a:t>、歳出抑制に努めていきたい。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133604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963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63</xdr:row>
      <xdr:rowOff>94996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998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169926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0544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0544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54881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130573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119126</xdr:rowOff>
    </xdr:from>
    <xdr:to>
      <xdr:col>15</xdr:col>
      <xdr:colOff>133350</xdr:colOff>
      <xdr:row>63</xdr:row>
      <xdr:rowOff>49276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34053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34053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人件費・物件費及び維持補修費の合計額の人口１人当たりの金額が、類似団体平均に比べて</a:t>
          </a:r>
          <a:r>
            <a:rPr kumimoji="1" lang="en-US" altLang="ja-JP" sz="1100">
              <a:solidFill>
                <a:schemeClr val="dk1"/>
              </a:solidFill>
              <a:effectLst/>
              <a:latin typeface="+mn-lt"/>
              <a:ea typeface="+mn-ea"/>
              <a:cs typeface="+mn-cs"/>
            </a:rPr>
            <a:t>20,750</a:t>
          </a:r>
          <a:r>
            <a:rPr kumimoji="1" lang="ja-JP" altLang="ja-JP" sz="1100">
              <a:solidFill>
                <a:schemeClr val="dk1"/>
              </a:solidFill>
              <a:effectLst/>
              <a:latin typeface="+mn-lt"/>
              <a:ea typeface="+mn-ea"/>
              <a:cs typeface="+mn-cs"/>
            </a:rPr>
            <a:t>円上回っている。主として、町立診療所の運営に係る人件費、物件費等が普通会計に計上されていることと、一般廃棄物処理施設に係る委託料などが要因となっている。</a:t>
          </a:r>
          <a:endParaRPr lang="ja-JP" altLang="ja-JP" sz="1400">
            <a:effectLst/>
          </a:endParaRPr>
        </a:p>
        <a:p>
          <a:r>
            <a:rPr kumimoji="1" lang="ja-JP" altLang="ja-JP" sz="1100">
              <a:solidFill>
                <a:schemeClr val="dk1"/>
              </a:solidFill>
              <a:effectLst/>
              <a:latin typeface="+mn-lt"/>
              <a:ea typeface="+mn-ea"/>
              <a:cs typeface="+mn-cs"/>
            </a:rPr>
            <a:t>　今後、事務事業の見直しなどの行財政改革を行い、物件費の抑制等を行っていきたい。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135480</xdr:rowOff>
    </xdr:from>
    <xdr:to>
      <xdr:col>23</xdr:col>
      <xdr:colOff>133350</xdr:colOff>
      <xdr:row>83</xdr:row>
      <xdr:rowOff>8762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4380"/>
          <a:ext cx="838200" cy="4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135418</xdr:rowOff>
    </xdr:from>
    <xdr:to>
      <xdr:col>19</xdr:col>
      <xdr:colOff>133350</xdr:colOff>
      <xdr:row>82</xdr:row>
      <xdr:rowOff>135480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4318"/>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102426</xdr:rowOff>
    </xdr:from>
    <xdr:to>
      <xdr:col>15</xdr:col>
      <xdr:colOff>82550</xdr:colOff>
      <xdr:row>82</xdr:row>
      <xdr:rowOff>135418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1326"/>
          <a:ext cx="889000" cy="3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91325</xdr:rowOff>
    </xdr:from>
    <xdr:to>
      <xdr:col>11</xdr:col>
      <xdr:colOff>31750</xdr:colOff>
      <xdr:row>82</xdr:row>
      <xdr:rowOff>102426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0225"/>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129412</xdr:rowOff>
    </xdr:from>
    <xdr:to>
      <xdr:col>23</xdr:col>
      <xdr:colOff>184150</xdr:colOff>
      <xdr:row>83</xdr:row>
      <xdr:rowOff>59562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101489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84680</xdr:rowOff>
    </xdr:from>
    <xdr:to>
      <xdr:col>19</xdr:col>
      <xdr:colOff>184150</xdr:colOff>
      <xdr:row>83</xdr:row>
      <xdr:rowOff>14830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171057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84618</xdr:rowOff>
    </xdr:from>
    <xdr:to>
      <xdr:col>15</xdr:col>
      <xdr:colOff>133350</xdr:colOff>
      <xdr:row>83</xdr:row>
      <xdr:rowOff>14768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51626</xdr:rowOff>
    </xdr:from>
    <xdr:to>
      <xdr:col>11</xdr:col>
      <xdr:colOff>82550</xdr:colOff>
      <xdr:row>82</xdr:row>
      <xdr:rowOff>153226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138003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9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40525</xdr:rowOff>
    </xdr:from>
    <xdr:to>
      <xdr:col>7</xdr:col>
      <xdr:colOff>31750</xdr:colOff>
      <xdr:row>82</xdr:row>
      <xdr:rowOff>142125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126902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ポイント、全国町村平均では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い数値となっている。小さい自治体であり職員数が少ないことから、全体の職員構成が大きな要因である。今後もラスパイレス指数の水準は維持するものの、人員配置計画の再検討を行うなど、事務の効率化、集約化を図ることにより、なお一層の人件費削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88</xdr:row>
      <xdr:rowOff>13405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937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88</xdr:row>
      <xdr:rowOff>13405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26734"/>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23989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01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平均を若干上回っている。今後も、地方分権や物価高騰対応などにより、地方公共団体の役割が増加していることや、働き方改革により一定の職員数を確保していくことも必要であること、さらには、定年延長制度の導入により一時的には職員数は増加傾向になると考えるが、民間活力を活用するとともに、職員個人の質の向上にも努め、町民サービスの低下につながらないよう、適切な定員管理を実施していきたい。</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17028</xdr:rowOff>
    </xdr:from>
    <xdr:to>
      <xdr:col>81</xdr:col>
      <xdr:colOff>44450</xdr:colOff>
      <xdr:row>61</xdr:row>
      <xdr:rowOff>32110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75478"/>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17028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61202"/>
          <a:ext cx="889000" cy="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164750</xdr:rowOff>
    </xdr:from>
    <xdr:to>
      <xdr:col>72</xdr:col>
      <xdr:colOff>203200</xdr:colOff>
      <xdr:row>61</xdr:row>
      <xdr:rowOff>2752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51750"/>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159925</xdr:rowOff>
    </xdr:from>
    <xdr:to>
      <xdr:col>68</xdr:col>
      <xdr:colOff>152400</xdr:colOff>
      <xdr:row>60</xdr:row>
      <xdr:rowOff>164750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46925"/>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152760</xdr:rowOff>
    </xdr:from>
    <xdr:to>
      <xdr:col>81</xdr:col>
      <xdr:colOff>95250</xdr:colOff>
      <xdr:row>61</xdr:row>
      <xdr:rowOff>82910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124837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1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137678</xdr:rowOff>
    </xdr:from>
    <xdr:to>
      <xdr:col>77</xdr:col>
      <xdr:colOff>95250</xdr:colOff>
      <xdr:row>61</xdr:row>
      <xdr:rowOff>67828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52605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11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38329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113950</xdr:rowOff>
    </xdr:from>
    <xdr:to>
      <xdr:col>68</xdr:col>
      <xdr:colOff>203200</xdr:colOff>
      <xdr:row>61</xdr:row>
      <xdr:rowOff>44100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28877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8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109125</xdr:rowOff>
    </xdr:from>
    <xdr:to>
      <xdr:col>64</xdr:col>
      <xdr:colOff>152400</xdr:colOff>
      <xdr:row>61</xdr:row>
      <xdr:rowOff>39275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24052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8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増となっており、類似団体の平均を上回っている。大きな要因としては、町民会館と一般廃棄物処理施設の地方債の償還により公債費が高い水準となっている。令和６年度が公債費のピークとなることから、</a:t>
          </a:r>
          <a:r>
            <a:rPr kumimoji="1" lang="ja-JP" altLang="en-US" sz="1100">
              <a:solidFill>
                <a:schemeClr val="dk1"/>
              </a:solidFill>
              <a:effectLst/>
              <a:latin typeface="+mn-lt"/>
              <a:ea typeface="+mn-ea"/>
              <a:cs typeface="+mn-cs"/>
            </a:rPr>
            <a:t>公債費が減少傾向となるが新規事業についてはよく検討を行い</a:t>
          </a:r>
          <a:r>
            <a:rPr kumimoji="1" lang="ja-JP" altLang="ja-JP" sz="1100">
              <a:solidFill>
                <a:schemeClr val="dk1"/>
              </a:solidFill>
              <a:effectLst/>
              <a:latin typeface="+mn-lt"/>
              <a:ea typeface="+mn-ea"/>
              <a:cs typeface="+mn-cs"/>
            </a:rPr>
            <a:t>、歳出抑制に努めていきたい。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18506</xdr:rowOff>
    </xdr:from>
    <xdr:to>
      <xdr:col>81</xdr:col>
      <xdr:colOff>44450</xdr:colOff>
      <xdr:row>42</xdr:row>
      <xdr:rowOff>87449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1940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107224</xdr:rowOff>
    </xdr:from>
    <xdr:to>
      <xdr:col>77</xdr:col>
      <xdr:colOff>44450</xdr:colOff>
      <xdr:row>42</xdr:row>
      <xdr:rowOff>18506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3667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107224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8841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38281</xdr:rowOff>
    </xdr:from>
    <xdr:to>
      <xdr:col>68</xdr:col>
      <xdr:colOff>152400</xdr:colOff>
      <xdr:row>41</xdr:row>
      <xdr:rowOff>58965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677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36649</xdr:rowOff>
    </xdr:from>
    <xdr:to>
      <xdr:col>81</xdr:col>
      <xdr:colOff>95250</xdr:colOff>
      <xdr:row>42</xdr:row>
      <xdr:rowOff>138249</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8726</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139156</xdr:rowOff>
    </xdr:from>
    <xdr:to>
      <xdr:col>77</xdr:col>
      <xdr:colOff>95250</xdr:colOff>
      <xdr:row>42</xdr:row>
      <xdr:rowOff>69306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54083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5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56424</xdr:rowOff>
    </xdr:from>
    <xdr:to>
      <xdr:col>73</xdr:col>
      <xdr:colOff>44450</xdr:colOff>
      <xdr:row>41</xdr:row>
      <xdr:rowOff>158024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142801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158931</xdr:rowOff>
    </xdr:from>
    <xdr:to>
      <xdr:col>64</xdr:col>
      <xdr:colOff>152400</xdr:colOff>
      <xdr:row>41</xdr:row>
      <xdr:rowOff>89081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73858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過去からの地方債抑制施策として、交付税措置のある有利なもののみの発行に限定してきたことにより、全国平均・香川県平均を下回っている。今後も地方債</a:t>
          </a:r>
          <a:r>
            <a:rPr kumimoji="1" lang="ja-JP" altLang="en-US" sz="1100">
              <a:solidFill>
                <a:schemeClr val="dk1"/>
              </a:solidFill>
              <a:effectLst/>
              <a:latin typeface="+mn-lt"/>
              <a:ea typeface="+mn-ea"/>
              <a:cs typeface="+mn-cs"/>
            </a:rPr>
            <a:t>の交付税措置を重視しながら発行の検討を行い</a:t>
          </a:r>
          <a:r>
            <a:rPr kumimoji="1" lang="ja-JP" altLang="ja-JP" sz="1100">
              <a:solidFill>
                <a:schemeClr val="dk1"/>
              </a:solidFill>
              <a:effectLst/>
              <a:latin typeface="+mn-lt"/>
              <a:ea typeface="+mn-ea"/>
              <a:cs typeface="+mn-cs"/>
            </a:rPr>
            <a:t>、現在の水準を維持する。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
2,817
14.21
3,991,694
3,651,131
206,867
2,152,190
1,814,011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定員適正化計画の職員数を維持しているものの、類似団体平均を上回っている。大きな要因としては、町立診療所の運営に係る人件費が普通会計に計上されていることである。今後、定年延長制度の影響もあることから適正な人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344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26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増となっており、依然として類似団体平均を上回っている。大きな要因としては、町立診療所の運営に係る物件費が普通会計に計上されていることと、一般廃棄物処理施設に係る委託料などの物件費が主となっていることである。今後、エネルギー価格の高騰等があり厳しい状況ではあるが、施設の設備投資などによるさらなる光熱水費の抑制や業務委託の再検討など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133858</xdr:rowOff>
    </xdr:from>
    <xdr:to>
      <xdr:col>82</xdr:col>
      <xdr:colOff>107950</xdr:colOff>
      <xdr:row>15</xdr:row>
      <xdr:rowOff>170434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56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106426</xdr:rowOff>
    </xdr:from>
    <xdr:to>
      <xdr:col>78</xdr:col>
      <xdr:colOff>69850</xdr:colOff>
      <xdr:row>15</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81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95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78994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95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119634</xdr:rowOff>
    </xdr:from>
    <xdr:to>
      <xdr:col>82</xdr:col>
      <xdr:colOff>158750</xdr:colOff>
      <xdr:row>16</xdr:row>
      <xdr:rowOff>49784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91711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83058</xdr:rowOff>
    </xdr:from>
    <xdr:to>
      <xdr:col>78</xdr:col>
      <xdr:colOff>120650</xdr:colOff>
      <xdr:row>16</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169435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4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55626</xdr:rowOff>
    </xdr:from>
    <xdr:to>
      <xdr:col>74</xdr:col>
      <xdr:colOff>31750</xdr:colOff>
      <xdr:row>15</xdr:row>
      <xdr:rowOff>157226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142003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28194</xdr:rowOff>
    </xdr:from>
    <xdr:to>
      <xdr:col>65</xdr:col>
      <xdr:colOff>53975</xdr:colOff>
      <xdr:row>15</xdr:row>
      <xdr:rowOff>129794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114571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扶助費に係る経常収支比率は前年度より</a:t>
          </a:r>
          <a:r>
            <a:rPr kumimoji="1" lang="en-US" altLang="ja-JP" sz="1100" baseline="0">
              <a:solidFill>
                <a:schemeClr val="dk1"/>
              </a:solidFill>
              <a:effectLst/>
              <a:latin typeface="+mn-lt"/>
              <a:ea typeface="+mn-ea"/>
              <a:cs typeface="+mn-cs"/>
            </a:rPr>
            <a:t>0.8</a:t>
          </a:r>
          <a:r>
            <a:rPr kumimoji="1" lang="ja-JP" altLang="ja-JP" sz="1100" baseline="0">
              <a:solidFill>
                <a:schemeClr val="dk1"/>
              </a:solidFill>
              <a:effectLst/>
              <a:latin typeface="+mn-lt"/>
              <a:ea typeface="+mn-ea"/>
              <a:cs typeface="+mn-cs"/>
            </a:rPr>
            <a:t>ポイントの増となって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、類似団体平均を</a:t>
          </a:r>
          <a:r>
            <a:rPr kumimoji="1" lang="ja-JP" altLang="en-US" sz="1100" baseline="0">
              <a:solidFill>
                <a:schemeClr val="dk1"/>
              </a:solidFill>
              <a:effectLst/>
              <a:latin typeface="+mn-lt"/>
              <a:ea typeface="+mn-ea"/>
              <a:cs typeface="+mn-cs"/>
            </a:rPr>
            <a:t>上</a:t>
          </a:r>
          <a:r>
            <a:rPr kumimoji="1" lang="ja-JP" altLang="ja-JP" sz="1100" baseline="0">
              <a:solidFill>
                <a:schemeClr val="dk1"/>
              </a:solidFill>
              <a:effectLst/>
              <a:latin typeface="+mn-lt"/>
              <a:ea typeface="+mn-ea"/>
              <a:cs typeface="+mn-cs"/>
            </a:rPr>
            <a:t>回っている。主な経費としては、児童手当や介護・訓練等給付費などであり、義務的な性質のため経費削減は困難であるが、今後も引き続き現在の水準を維持するとともに、単独事業の効果の検証など見直しをすることで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05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545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64770</xdr:rowOff>
    </xdr:from>
    <xdr:to>
      <xdr:col>15</xdr:col>
      <xdr:colOff>149225</xdr:colOff>
      <xdr:row>55</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その他に係る経常収支比率は、前年度より</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ポイントの減となって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特別会計への繰出金が依然高いウエイトを占めており、介護・後期など、どの会計においても今後も増加傾向は続くと予想されるが、その運営の健全化を図り、普通会計の負担額を減らしていくよう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58</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3008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95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ポイントの増となっているが、補助費等に係る経常収支比率は、類似団体平均を下回っている。社会福祉協議会</a:t>
          </a:r>
          <a:r>
            <a:rPr kumimoji="1" lang="ja-JP" altLang="en-US" sz="1100">
              <a:solidFill>
                <a:schemeClr val="dk1"/>
              </a:solidFill>
              <a:effectLst/>
              <a:latin typeface="+mn-lt"/>
              <a:ea typeface="+mn-ea"/>
              <a:cs typeface="+mn-cs"/>
            </a:rPr>
            <a:t>及び企業会計</a:t>
          </a:r>
          <a:r>
            <a:rPr kumimoji="1" lang="ja-JP" altLang="ja-JP" sz="1100">
              <a:solidFill>
                <a:schemeClr val="dk1"/>
              </a:solidFill>
              <a:effectLst/>
              <a:latin typeface="+mn-lt"/>
              <a:ea typeface="+mn-ea"/>
              <a:cs typeface="+mn-cs"/>
            </a:rPr>
            <a:t>に対するものが主なものとなっており、今後、削減していく事はかなり難しいところではあるが、厳しい財政状況が続いているため、今後も各種団体補助金の支給要件などを再検討するなど、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590143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878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49276</xdr:rowOff>
    </xdr:from>
    <xdr:to>
      <xdr:col>69</xdr:col>
      <xdr:colOff>92075</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878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169926</xdr:rowOff>
    </xdr:from>
    <xdr:to>
      <xdr:col>69</xdr:col>
      <xdr:colOff>142875</xdr:colOff>
      <xdr:row>34</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、類似団体平均を上回っている。大きな要因としては、町民会館、一般廃棄物処理施設の償還が主となっている。平成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年度予算より既に財政改革に取り組んでおり、借入額よりも償還額が上回る予算となっており、確実に地方債残高は減少している。今後も後世への負担軽減を図るため、引き続き地方債</a:t>
          </a:r>
          <a:r>
            <a:rPr kumimoji="1" lang="ja-JP" altLang="en-US" sz="1100">
              <a:solidFill>
                <a:schemeClr val="dk1"/>
              </a:solidFill>
              <a:effectLst/>
              <a:latin typeface="+mn-lt"/>
              <a:ea typeface="+mn-ea"/>
              <a:cs typeface="+mn-cs"/>
            </a:rPr>
            <a:t>の交付税措置を重視しながら発行の検討を行い</a:t>
          </a:r>
          <a:r>
            <a:rPr kumimoji="1" lang="ja-JP" altLang="ja-JP" sz="1100">
              <a:solidFill>
                <a:schemeClr val="dk1"/>
              </a:solidFill>
              <a:effectLst/>
              <a:latin typeface="+mn-lt"/>
              <a:ea typeface="+mn-ea"/>
              <a:cs typeface="+mn-cs"/>
            </a:rPr>
            <a:t>、公債費の抑制に努める。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168911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400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77</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343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638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118111</xdr:rowOff>
    </xdr:from>
    <xdr:to>
      <xdr:col>20</xdr:col>
      <xdr:colOff>38100</xdr:colOff>
      <xdr:row>78</xdr:row>
      <xdr:rowOff>48261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91439</xdr:rowOff>
    </xdr:from>
    <xdr:to>
      <xdr:col>15</xdr:col>
      <xdr:colOff>149225</xdr:colOff>
      <xdr:row>78</xdr:row>
      <xdr:rowOff>21589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公債費を除く経常収支比率をみると、類似団体平均を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ポイント下回っているが、今後も下水道や介護など他会計への繰出金は増加が見込まれるため、歳出抑制を模索するなど、歳出の削減に努める。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120142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48639"/>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46989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892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0063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76</xdr:row>
      <xdr:rowOff>163576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0063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96774</xdr:rowOff>
    </xdr:from>
    <xdr:to>
      <xdr:col>69</xdr:col>
      <xdr:colOff>142875</xdr:colOff>
      <xdr:row>76</xdr:row>
      <xdr:rowOff>26924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93476</xdr:rowOff>
    </xdr:from>
    <xdr:to>
      <xdr:col>29</xdr:col>
      <xdr:colOff>127000</xdr:colOff>
      <xdr:row>17</xdr:row>
      <xdr:rowOff>132374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751"/>
          <a:ext cx="647700" cy="3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132374</xdr:rowOff>
    </xdr:from>
    <xdr:to>
      <xdr:col>26</xdr:col>
      <xdr:colOff>50800</xdr:colOff>
      <xdr:row>17</xdr:row>
      <xdr:rowOff>139123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94649"/>
          <a:ext cx="698500" cy="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139123</xdr:rowOff>
    </xdr:from>
    <xdr:to>
      <xdr:col>22</xdr:col>
      <xdr:colOff>114300</xdr:colOff>
      <xdr:row>17</xdr:row>
      <xdr:rowOff>156792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1398"/>
          <a:ext cx="698500" cy="17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156792</xdr:rowOff>
    </xdr:from>
    <xdr:to>
      <xdr:col>18</xdr:col>
      <xdr:colOff>177800</xdr:colOff>
      <xdr:row>18</xdr:row>
      <xdr:rowOff>2579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9067"/>
          <a:ext cx="698500" cy="17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42676</xdr:rowOff>
    </xdr:from>
    <xdr:to>
      <xdr:col>29</xdr:col>
      <xdr:colOff>177800</xdr:colOff>
      <xdr:row>17</xdr:row>
      <xdr:rowOff>144276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14753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7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81574</xdr:rowOff>
    </xdr:from>
    <xdr:to>
      <xdr:col>26</xdr:col>
      <xdr:colOff>101600</xdr:colOff>
      <xdr:row>18</xdr:row>
      <xdr:rowOff>11724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3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167951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30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88323</xdr:rowOff>
    </xdr:from>
    <xdr:to>
      <xdr:col>22</xdr:col>
      <xdr:colOff>165100</xdr:colOff>
      <xdr:row>18</xdr:row>
      <xdr:rowOff>18473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28650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105992</xdr:rowOff>
    </xdr:from>
    <xdr:to>
      <xdr:col>19</xdr:col>
      <xdr:colOff>38100</xdr:colOff>
      <xdr:row>18</xdr:row>
      <xdr:rowOff>36142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46319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3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123229</xdr:rowOff>
    </xdr:from>
    <xdr:to>
      <xdr:col>15</xdr:col>
      <xdr:colOff>101600</xdr:colOff>
      <xdr:row>18</xdr:row>
      <xdr:rowOff>53379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38156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7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12969</xdr:rowOff>
    </xdr:from>
    <xdr:to>
      <xdr:col>29</xdr:col>
      <xdr:colOff>127000</xdr:colOff>
      <xdr:row>36</xdr:row>
      <xdr:rowOff>34943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66219"/>
          <a:ext cx="647700" cy="2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34943</xdr:rowOff>
    </xdr:from>
    <xdr:to>
      <xdr:col>26</xdr:col>
      <xdr:colOff>50800</xdr:colOff>
      <xdr:row>36</xdr:row>
      <xdr:rowOff>50516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88193"/>
          <a:ext cx="698500" cy="1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50516</xdr:rowOff>
    </xdr:from>
    <xdr:to>
      <xdr:col>22</xdr:col>
      <xdr:colOff>114300</xdr:colOff>
      <xdr:row>36</xdr:row>
      <xdr:rowOff>126320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03766"/>
          <a:ext cx="698500" cy="7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126320</xdr:rowOff>
    </xdr:from>
    <xdr:to>
      <xdr:col>18</xdr:col>
      <xdr:colOff>177800</xdr:colOff>
      <xdr:row>37</xdr:row>
      <xdr:rowOff>15152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79570"/>
          <a:ext cx="698500" cy="60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305069</xdr:rowOff>
    </xdr:from>
    <xdr:to>
      <xdr:col>29</xdr:col>
      <xdr:colOff>177800</xdr:colOff>
      <xdr:row>36</xdr:row>
      <xdr:rowOff>63769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1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150146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6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327043</xdr:rowOff>
    </xdr:from>
    <xdr:to>
      <xdr:col>26</xdr:col>
      <xdr:colOff>101600</xdr:colOff>
      <xdr:row>36</xdr:row>
      <xdr:rowOff>85743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3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95920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0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342616</xdr:rowOff>
    </xdr:from>
    <xdr:to>
      <xdr:col>22</xdr:col>
      <xdr:colOff>165100</xdr:colOff>
      <xdr:row>36</xdr:row>
      <xdr:rowOff>101316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5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111493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75520</xdr:rowOff>
    </xdr:from>
    <xdr:to>
      <xdr:col>19</xdr:col>
      <xdr:colOff>38100</xdr:colOff>
      <xdr:row>37</xdr:row>
      <xdr:rowOff>5670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2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187297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9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135802</xdr:rowOff>
    </xdr:from>
    <xdr:to>
      <xdr:col>15</xdr:col>
      <xdr:colOff>101600</xdr:colOff>
      <xdr:row>37</xdr:row>
      <xdr:rowOff>65952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247579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5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
2,817
14.21
3,991,694
3,651,131
206,867
2,152,190
1,814,011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55663</xdr:rowOff>
    </xdr:from>
    <xdr:to>
      <xdr:col>24</xdr:col>
      <xdr:colOff>63500</xdr:colOff>
      <xdr:row>36</xdr:row>
      <xdr:rowOff>96100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7863"/>
          <a:ext cx="838200" cy="4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91526</xdr:rowOff>
    </xdr:from>
    <xdr:to>
      <xdr:col>19</xdr:col>
      <xdr:colOff>177800</xdr:colOff>
      <xdr:row>36</xdr:row>
      <xdr:rowOff>96100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63726"/>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91526</xdr:rowOff>
    </xdr:from>
    <xdr:to>
      <xdr:col>15</xdr:col>
      <xdr:colOff>50800</xdr:colOff>
      <xdr:row>36</xdr:row>
      <xdr:rowOff>106864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63726"/>
          <a:ext cx="889000" cy="1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106864</xdr:rowOff>
    </xdr:from>
    <xdr:to>
      <xdr:col>10</xdr:col>
      <xdr:colOff>114300</xdr:colOff>
      <xdr:row>36</xdr:row>
      <xdr:rowOff>127114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79064"/>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4863</xdr:rowOff>
    </xdr:from>
    <xdr:to>
      <xdr:col>24</xdr:col>
      <xdr:colOff>114300</xdr:colOff>
      <xdr:row>36</xdr:row>
      <xdr:rowOff>106463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27740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45300</xdr:rowOff>
    </xdr:from>
    <xdr:to>
      <xdr:col>20</xdr:col>
      <xdr:colOff>38100</xdr:colOff>
      <xdr:row>36</xdr:row>
      <xdr:rowOff>146900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163427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40726</xdr:rowOff>
    </xdr:from>
    <xdr:to>
      <xdr:col>15</xdr:col>
      <xdr:colOff>101600</xdr:colOff>
      <xdr:row>36</xdr:row>
      <xdr:rowOff>142326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158853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56064</xdr:rowOff>
    </xdr:from>
    <xdr:to>
      <xdr:col>10</xdr:col>
      <xdr:colOff>165100</xdr:colOff>
      <xdr:row>36</xdr:row>
      <xdr:rowOff>157664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2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0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76314</xdr:rowOff>
    </xdr:from>
    <xdr:to>
      <xdr:col>6</xdr:col>
      <xdr:colOff>38100</xdr:colOff>
      <xdr:row>37</xdr:row>
      <xdr:rowOff>6464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22991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142775</xdr:rowOff>
    </xdr:from>
    <xdr:to>
      <xdr:col>24</xdr:col>
      <xdr:colOff>63500</xdr:colOff>
      <xdr:row>57</xdr:row>
      <xdr:rowOff>28753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3975"/>
          <a:ext cx="838200" cy="5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23247</xdr:rowOff>
    </xdr:from>
    <xdr:to>
      <xdr:col>19</xdr:col>
      <xdr:colOff>177800</xdr:colOff>
      <xdr:row>57</xdr:row>
      <xdr:rowOff>28753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95897"/>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23247</xdr:rowOff>
    </xdr:from>
    <xdr:to>
      <xdr:col>15</xdr:col>
      <xdr:colOff>50800</xdr:colOff>
      <xdr:row>57</xdr:row>
      <xdr:rowOff>76299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5897"/>
          <a:ext cx="889000" cy="5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76299</xdr:rowOff>
    </xdr:from>
    <xdr:to>
      <xdr:col>10</xdr:col>
      <xdr:colOff>114300</xdr:colOff>
      <xdr:row>57</xdr:row>
      <xdr:rowOff>82379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8949"/>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91975</xdr:rowOff>
    </xdr:from>
    <xdr:to>
      <xdr:col>24</xdr:col>
      <xdr:colOff>114300</xdr:colOff>
      <xdr:row>57</xdr:row>
      <xdr:rowOff>22125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114852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149403</xdr:rowOff>
    </xdr:from>
    <xdr:to>
      <xdr:col>20</xdr:col>
      <xdr:colOff>38100</xdr:colOff>
      <xdr:row>57</xdr:row>
      <xdr:rowOff>79553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96080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143897</xdr:rowOff>
    </xdr:from>
    <xdr:to>
      <xdr:col>15</xdr:col>
      <xdr:colOff>101600</xdr:colOff>
      <xdr:row>57</xdr:row>
      <xdr:rowOff>74047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90574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25499</xdr:rowOff>
    </xdr:from>
    <xdr:to>
      <xdr:col>10</xdr:col>
      <xdr:colOff>165100</xdr:colOff>
      <xdr:row>57</xdr:row>
      <xdr:rowOff>127099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143626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31579</xdr:rowOff>
    </xdr:from>
    <xdr:to>
      <xdr:col>6</xdr:col>
      <xdr:colOff>38100</xdr:colOff>
      <xdr:row>57</xdr:row>
      <xdr:rowOff>133179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149706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117461</xdr:rowOff>
    </xdr:from>
    <xdr:to>
      <xdr:col>24</xdr:col>
      <xdr:colOff>63500</xdr:colOff>
      <xdr:row>78</xdr:row>
      <xdr:rowOff>121110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90561"/>
          <a:ext cx="8382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118066</xdr:rowOff>
    </xdr:from>
    <xdr:to>
      <xdr:col>19</xdr:col>
      <xdr:colOff>177800</xdr:colOff>
      <xdr:row>78</xdr:row>
      <xdr:rowOff>121110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91166"/>
          <a:ext cx="889000" cy="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118066</xdr:rowOff>
    </xdr:from>
    <xdr:to>
      <xdr:col>15</xdr:col>
      <xdr:colOff>50800</xdr:colOff>
      <xdr:row>78</xdr:row>
      <xdr:rowOff>124329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1166"/>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122427</xdr:rowOff>
    </xdr:from>
    <xdr:to>
      <xdr:col>10</xdr:col>
      <xdr:colOff>114300</xdr:colOff>
      <xdr:row>78</xdr:row>
      <xdr:rowOff>124329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5527"/>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66661</xdr:rowOff>
    </xdr:from>
    <xdr:to>
      <xdr:col>24</xdr:col>
      <xdr:colOff>114300</xdr:colOff>
      <xdr:row>78</xdr:row>
      <xdr:rowOff>168261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153038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70310</xdr:rowOff>
    </xdr:from>
    <xdr:to>
      <xdr:col>20</xdr:col>
      <xdr:colOff>38100</xdr:colOff>
      <xdr:row>79</xdr:row>
      <xdr:rowOff>460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163037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67266</xdr:rowOff>
    </xdr:from>
    <xdr:to>
      <xdr:col>15</xdr:col>
      <xdr:colOff>101600</xdr:colOff>
      <xdr:row>78</xdr:row>
      <xdr:rowOff>168866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159993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73529</xdr:rowOff>
    </xdr:from>
    <xdr:to>
      <xdr:col>10</xdr:col>
      <xdr:colOff>165100</xdr:colOff>
      <xdr:row>79</xdr:row>
      <xdr:rowOff>3679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166256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71627</xdr:rowOff>
    </xdr:from>
    <xdr:to>
      <xdr:col>6</xdr:col>
      <xdr:colOff>38100</xdr:colOff>
      <xdr:row>79</xdr:row>
      <xdr:rowOff>1777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164354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105454</xdr:rowOff>
    </xdr:from>
    <xdr:to>
      <xdr:col>24</xdr:col>
      <xdr:colOff>63500</xdr:colOff>
      <xdr:row>97</xdr:row>
      <xdr:rowOff>136314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36104"/>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105454</xdr:rowOff>
    </xdr:from>
    <xdr:to>
      <xdr:col>19</xdr:col>
      <xdr:colOff>177800</xdr:colOff>
      <xdr:row>98</xdr:row>
      <xdr:rowOff>77009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36104"/>
          <a:ext cx="889000" cy="14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141213</xdr:rowOff>
    </xdr:from>
    <xdr:to>
      <xdr:col>15</xdr:col>
      <xdr:colOff>50800</xdr:colOff>
      <xdr:row>98</xdr:row>
      <xdr:rowOff>77009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71863"/>
          <a:ext cx="889000" cy="1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141213</xdr:rowOff>
    </xdr:from>
    <xdr:to>
      <xdr:col>10</xdr:col>
      <xdr:colOff>114300</xdr:colOff>
      <xdr:row>99</xdr:row>
      <xdr:rowOff>22547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71863"/>
          <a:ext cx="889000" cy="2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85514</xdr:rowOff>
    </xdr:from>
    <xdr:to>
      <xdr:col>24</xdr:col>
      <xdr:colOff>114300</xdr:colOff>
      <xdr:row>98</xdr:row>
      <xdr:rowOff>15664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63941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54654</xdr:rowOff>
    </xdr:from>
    <xdr:to>
      <xdr:col>20</xdr:col>
      <xdr:colOff>38100</xdr:colOff>
      <xdr:row>97</xdr:row>
      <xdr:rowOff>156254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26209</xdr:rowOff>
    </xdr:from>
    <xdr:to>
      <xdr:col>15</xdr:col>
      <xdr:colOff>101600</xdr:colOff>
      <xdr:row>98</xdr:row>
      <xdr:rowOff>127809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118936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90413</xdr:rowOff>
    </xdr:from>
    <xdr:to>
      <xdr:col>10</xdr:col>
      <xdr:colOff>165100</xdr:colOff>
      <xdr:row>98</xdr:row>
      <xdr:rowOff>20563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1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143197</xdr:rowOff>
    </xdr:from>
    <xdr:to>
      <xdr:col>6</xdr:col>
      <xdr:colOff>38100</xdr:colOff>
      <xdr:row>99</xdr:row>
      <xdr:rowOff>73347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64474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3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6964</xdr:rowOff>
    </xdr:from>
    <xdr:to>
      <xdr:col>55</xdr:col>
      <xdr:colOff>0</xdr:colOff>
      <xdr:row>37</xdr:row>
      <xdr:rowOff>120548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50614"/>
          <a:ext cx="838200" cy="1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86489</xdr:rowOff>
    </xdr:from>
    <xdr:to>
      <xdr:col>50</xdr:col>
      <xdr:colOff>114300</xdr:colOff>
      <xdr:row>37</xdr:row>
      <xdr:rowOff>120548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0139"/>
          <a:ext cx="889000" cy="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86489</xdr:rowOff>
    </xdr:from>
    <xdr:to>
      <xdr:col>45</xdr:col>
      <xdr:colOff>177800</xdr:colOff>
      <xdr:row>37</xdr:row>
      <xdr:rowOff>131379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0139"/>
          <a:ext cx="889000" cy="4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37473</xdr:rowOff>
    </xdr:from>
    <xdr:to>
      <xdr:col>41</xdr:col>
      <xdr:colOff>50800</xdr:colOff>
      <xdr:row>37</xdr:row>
      <xdr:rowOff>131379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09673"/>
          <a:ext cx="889000" cy="26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127614</xdr:rowOff>
    </xdr:from>
    <xdr:to>
      <xdr:col>55</xdr:col>
      <xdr:colOff>50800</xdr:colOff>
      <xdr:row>37</xdr:row>
      <xdr:rowOff>57764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42541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69748</xdr:rowOff>
    </xdr:from>
    <xdr:to>
      <xdr:col>50</xdr:col>
      <xdr:colOff>165100</xdr:colOff>
      <xdr:row>37</xdr:row>
      <xdr:rowOff>171348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162475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35689</xdr:rowOff>
    </xdr:from>
    <xdr:to>
      <xdr:col>46</xdr:col>
      <xdr:colOff>38100</xdr:colOff>
      <xdr:row>37</xdr:row>
      <xdr:rowOff>137289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128416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80579</xdr:rowOff>
    </xdr:from>
    <xdr:to>
      <xdr:col>41</xdr:col>
      <xdr:colOff>101600</xdr:colOff>
      <xdr:row>38</xdr:row>
      <xdr:rowOff>10729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1856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158123</xdr:rowOff>
    </xdr:from>
    <xdr:to>
      <xdr:col>36</xdr:col>
      <xdr:colOff>165100</xdr:colOff>
      <xdr:row>36</xdr:row>
      <xdr:rowOff>88273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5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79400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5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144320</xdr:rowOff>
    </xdr:from>
    <xdr:to>
      <xdr:col>55</xdr:col>
      <xdr:colOff>0</xdr:colOff>
      <xdr:row>58</xdr:row>
      <xdr:rowOff>157223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88420"/>
          <a:ext cx="8382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155642</xdr:rowOff>
    </xdr:from>
    <xdr:to>
      <xdr:col>50</xdr:col>
      <xdr:colOff>114300</xdr:colOff>
      <xdr:row>58</xdr:row>
      <xdr:rowOff>157223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9974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126650</xdr:rowOff>
    </xdr:from>
    <xdr:to>
      <xdr:col>45</xdr:col>
      <xdr:colOff>177800</xdr:colOff>
      <xdr:row>58</xdr:row>
      <xdr:rowOff>155642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70750"/>
          <a:ext cx="889000" cy="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126650</xdr:rowOff>
    </xdr:from>
    <xdr:to>
      <xdr:col>41</xdr:col>
      <xdr:colOff>50800</xdr:colOff>
      <xdr:row>58</xdr:row>
      <xdr:rowOff>143652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70750"/>
          <a:ext cx="889000" cy="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93520</xdr:rowOff>
    </xdr:from>
    <xdr:to>
      <xdr:col>55</xdr:col>
      <xdr:colOff>50800</xdr:colOff>
      <xdr:row>59</xdr:row>
      <xdr:rowOff>23670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106423</xdr:rowOff>
    </xdr:from>
    <xdr:to>
      <xdr:col>50</xdr:col>
      <xdr:colOff>165100</xdr:colOff>
      <xdr:row>59</xdr:row>
      <xdr:rowOff>36573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27700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4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104842</xdr:rowOff>
    </xdr:from>
    <xdr:to>
      <xdr:col>46</xdr:col>
      <xdr:colOff>38100</xdr:colOff>
      <xdr:row>59</xdr:row>
      <xdr:rowOff>34992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26119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75850</xdr:rowOff>
    </xdr:from>
    <xdr:to>
      <xdr:col>41</xdr:col>
      <xdr:colOff>101600</xdr:colOff>
      <xdr:row>59</xdr:row>
      <xdr:rowOff>6000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168577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1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92852</xdr:rowOff>
    </xdr:from>
    <xdr:to>
      <xdr:col>36</xdr:col>
      <xdr:colOff>165100</xdr:colOff>
      <xdr:row>59</xdr:row>
      <xdr:rowOff>23002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14129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2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69410</xdr:rowOff>
    </xdr:from>
    <xdr:to>
      <xdr:col>55</xdr:col>
      <xdr:colOff>0</xdr:colOff>
      <xdr:row>78</xdr:row>
      <xdr:rowOff>137528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42510"/>
          <a:ext cx="838200" cy="6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29062</xdr:rowOff>
    </xdr:from>
    <xdr:to>
      <xdr:col>50</xdr:col>
      <xdr:colOff>114300</xdr:colOff>
      <xdr:row>78</xdr:row>
      <xdr:rowOff>69410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02162"/>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153377</xdr:rowOff>
    </xdr:from>
    <xdr:to>
      <xdr:col>45</xdr:col>
      <xdr:colOff>177800</xdr:colOff>
      <xdr:row>78</xdr:row>
      <xdr:rowOff>29062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55027"/>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153377</xdr:rowOff>
    </xdr:from>
    <xdr:to>
      <xdr:col>41</xdr:col>
      <xdr:colOff>50800</xdr:colOff>
      <xdr:row>78</xdr:row>
      <xdr:rowOff>128053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55027"/>
          <a:ext cx="889000" cy="1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86728</xdr:rowOff>
    </xdr:from>
    <xdr:to>
      <xdr:col>55</xdr:col>
      <xdr:colOff>50800</xdr:colOff>
      <xdr:row>79</xdr:row>
      <xdr:rowOff>16878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1655</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18610</xdr:rowOff>
    </xdr:from>
    <xdr:to>
      <xdr:col>50</xdr:col>
      <xdr:colOff>165100</xdr:colOff>
      <xdr:row>78</xdr:row>
      <xdr:rowOff>120210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111337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149712</xdr:rowOff>
    </xdr:from>
    <xdr:to>
      <xdr:col>46</xdr:col>
      <xdr:colOff>38100</xdr:colOff>
      <xdr:row>78</xdr:row>
      <xdr:rowOff>79862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70989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102577</xdr:rowOff>
    </xdr:from>
    <xdr:to>
      <xdr:col>41</xdr:col>
      <xdr:colOff>101600</xdr:colOff>
      <xdr:row>78</xdr:row>
      <xdr:rowOff>32727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23854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77253</xdr:rowOff>
    </xdr:from>
    <xdr:to>
      <xdr:col>36</xdr:col>
      <xdr:colOff>165100</xdr:colOff>
      <xdr:row>79</xdr:row>
      <xdr:rowOff>7403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169980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4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101687</xdr:rowOff>
    </xdr:from>
    <xdr:to>
      <xdr:col>55</xdr:col>
      <xdr:colOff>0</xdr:colOff>
      <xdr:row>97</xdr:row>
      <xdr:rowOff>53045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60887"/>
          <a:ext cx="8382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53045</xdr:rowOff>
    </xdr:from>
    <xdr:to>
      <xdr:col>50</xdr:col>
      <xdr:colOff>114300</xdr:colOff>
      <xdr:row>97</xdr:row>
      <xdr:rowOff>92441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83695"/>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121352</xdr:rowOff>
    </xdr:from>
    <xdr:to>
      <xdr:col>45</xdr:col>
      <xdr:colOff>177800</xdr:colOff>
      <xdr:row>97</xdr:row>
      <xdr:rowOff>92441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80552"/>
          <a:ext cx="889000" cy="1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107893</xdr:rowOff>
    </xdr:from>
    <xdr:to>
      <xdr:col>41</xdr:col>
      <xdr:colOff>50800</xdr:colOff>
      <xdr:row>96</xdr:row>
      <xdr:rowOff>121352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67093"/>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50887</xdr:rowOff>
    </xdr:from>
    <xdr:to>
      <xdr:col>55</xdr:col>
      <xdr:colOff>50800</xdr:colOff>
      <xdr:row>96</xdr:row>
      <xdr:rowOff>152487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73764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6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2245</xdr:rowOff>
    </xdr:from>
    <xdr:to>
      <xdr:col>50</xdr:col>
      <xdr:colOff>165100</xdr:colOff>
      <xdr:row>97</xdr:row>
      <xdr:rowOff>103845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3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94972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2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41641</xdr:rowOff>
    </xdr:from>
    <xdr:to>
      <xdr:col>46</xdr:col>
      <xdr:colOff>38100</xdr:colOff>
      <xdr:row>97</xdr:row>
      <xdr:rowOff>143241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134368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70552</xdr:rowOff>
    </xdr:from>
    <xdr:to>
      <xdr:col>41</xdr:col>
      <xdr:colOff>101600</xdr:colOff>
      <xdr:row>97</xdr:row>
      <xdr:rowOff>702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163279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2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57093</xdr:rowOff>
    </xdr:from>
    <xdr:to>
      <xdr:col>36</xdr:col>
      <xdr:colOff>165100</xdr:colOff>
      <xdr:row>96</xdr:row>
      <xdr:rowOff>158693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3770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9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105927</xdr:rowOff>
    </xdr:from>
    <xdr:to>
      <xdr:col>85</xdr:col>
      <xdr:colOff>127000</xdr:colOff>
      <xdr:row>76</xdr:row>
      <xdr:rowOff>111106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36127"/>
          <a:ext cx="838200" cy="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111106</xdr:rowOff>
    </xdr:from>
    <xdr:to>
      <xdr:col>81</xdr:col>
      <xdr:colOff>50800</xdr:colOff>
      <xdr:row>76</xdr:row>
      <xdr:rowOff>121948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41306"/>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121948</xdr:rowOff>
    </xdr:from>
    <xdr:to>
      <xdr:col>76</xdr:col>
      <xdr:colOff>114300</xdr:colOff>
      <xdr:row>76</xdr:row>
      <xdr:rowOff>154003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52148"/>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127431</xdr:rowOff>
    </xdr:from>
    <xdr:to>
      <xdr:col>71</xdr:col>
      <xdr:colOff>177800</xdr:colOff>
      <xdr:row>76</xdr:row>
      <xdr:rowOff>154003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157631"/>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55127</xdr:rowOff>
    </xdr:from>
    <xdr:to>
      <xdr:col>85</xdr:col>
      <xdr:colOff>177800</xdr:colOff>
      <xdr:row>76</xdr:row>
      <xdr:rowOff>156727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78004</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3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60306</xdr:rowOff>
    </xdr:from>
    <xdr:to>
      <xdr:col>81</xdr:col>
      <xdr:colOff>101600</xdr:colOff>
      <xdr:row>76</xdr:row>
      <xdr:rowOff>161906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6983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86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71148</xdr:rowOff>
    </xdr:from>
    <xdr:to>
      <xdr:col>76</xdr:col>
      <xdr:colOff>165100</xdr:colOff>
      <xdr:row>77</xdr:row>
      <xdr:rowOff>1298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17824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7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103203</xdr:rowOff>
    </xdr:from>
    <xdr:to>
      <xdr:col>72</xdr:col>
      <xdr:colOff>38100</xdr:colOff>
      <xdr:row>77</xdr:row>
      <xdr:rowOff>33353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49881</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90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76631</xdr:rowOff>
    </xdr:from>
    <xdr:to>
      <xdr:col>67</xdr:col>
      <xdr:colOff>101600</xdr:colOff>
      <xdr:row>77</xdr:row>
      <xdr:rowOff>6781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23308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8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90449</xdr:rowOff>
    </xdr:from>
    <xdr:to>
      <xdr:col>85</xdr:col>
      <xdr:colOff>127000</xdr:colOff>
      <xdr:row>97</xdr:row>
      <xdr:rowOff>73788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549649"/>
          <a:ext cx="838200" cy="1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53615</xdr:rowOff>
    </xdr:from>
    <xdr:to>
      <xdr:col>81</xdr:col>
      <xdr:colOff>50800</xdr:colOff>
      <xdr:row>96</xdr:row>
      <xdr:rowOff>90449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512815"/>
          <a:ext cx="8890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75674</xdr:rowOff>
    </xdr:from>
    <xdr:to>
      <xdr:col>76</xdr:col>
      <xdr:colOff>114300</xdr:colOff>
      <xdr:row>96</xdr:row>
      <xdr:rowOff>53615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363424"/>
          <a:ext cx="889000" cy="1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75674</xdr:rowOff>
    </xdr:from>
    <xdr:to>
      <xdr:col>71</xdr:col>
      <xdr:colOff>177800</xdr:colOff>
      <xdr:row>96</xdr:row>
      <xdr:rowOff>163792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363424"/>
          <a:ext cx="889000" cy="25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22988</xdr:rowOff>
    </xdr:from>
    <xdr:to>
      <xdr:col>85</xdr:col>
      <xdr:colOff>177800</xdr:colOff>
      <xdr:row>97</xdr:row>
      <xdr:rowOff>124588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45865</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0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39649</xdr:rowOff>
    </xdr:from>
    <xdr:to>
      <xdr:col>81</xdr:col>
      <xdr:colOff>101600</xdr:colOff>
      <xdr:row>96</xdr:row>
      <xdr:rowOff>141249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157776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7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2815</xdr:rowOff>
    </xdr:from>
    <xdr:to>
      <xdr:col>76</xdr:col>
      <xdr:colOff>165100</xdr:colOff>
      <xdr:row>96</xdr:row>
      <xdr:rowOff>104415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4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120942</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23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24874</xdr:rowOff>
    </xdr:from>
    <xdr:to>
      <xdr:col>72</xdr:col>
      <xdr:colOff>38100</xdr:colOff>
      <xdr:row>95</xdr:row>
      <xdr:rowOff>126474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3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143001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08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112992</xdr:rowOff>
    </xdr:from>
    <xdr:to>
      <xdr:col>67</xdr:col>
      <xdr:colOff>101600</xdr:colOff>
      <xdr:row>97</xdr:row>
      <xdr:rowOff>43142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5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59669</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34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92097</xdr:rowOff>
    </xdr:from>
    <xdr:to>
      <xdr:col>116</xdr:col>
      <xdr:colOff>63500</xdr:colOff>
      <xdr:row>75</xdr:row>
      <xdr:rowOff>148082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36497"/>
          <a:ext cx="838200" cy="57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149965</xdr:rowOff>
    </xdr:from>
    <xdr:to>
      <xdr:col>111</xdr:col>
      <xdr:colOff>177800</xdr:colOff>
      <xdr:row>72</xdr:row>
      <xdr:rowOff>92097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322915"/>
          <a:ext cx="889000" cy="1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149965</xdr:rowOff>
    </xdr:from>
    <xdr:to>
      <xdr:col>107</xdr:col>
      <xdr:colOff>50800</xdr:colOff>
      <xdr:row>73</xdr:row>
      <xdr:rowOff>19903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322915"/>
          <a:ext cx="889000" cy="2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19903</xdr:rowOff>
    </xdr:from>
    <xdr:to>
      <xdr:col>102</xdr:col>
      <xdr:colOff>114300</xdr:colOff>
      <xdr:row>74</xdr:row>
      <xdr:rowOff>28491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535753"/>
          <a:ext cx="889000" cy="18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97282</xdr:rowOff>
    </xdr:from>
    <xdr:to>
      <xdr:col>116</xdr:col>
      <xdr:colOff>114300</xdr:colOff>
      <xdr:row>76</xdr:row>
      <xdr:rowOff>27431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56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75709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41297</xdr:rowOff>
    </xdr:from>
    <xdr:to>
      <xdr:col>112</xdr:col>
      <xdr:colOff>38100</xdr:colOff>
      <xdr:row>72</xdr:row>
      <xdr:rowOff>142897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159424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6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99165</xdr:rowOff>
    </xdr:from>
    <xdr:to>
      <xdr:col>107</xdr:col>
      <xdr:colOff>101600</xdr:colOff>
      <xdr:row>72</xdr:row>
      <xdr:rowOff>29315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2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45842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04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140553</xdr:rowOff>
    </xdr:from>
    <xdr:to>
      <xdr:col>102</xdr:col>
      <xdr:colOff>165100</xdr:colOff>
      <xdr:row>73</xdr:row>
      <xdr:rowOff>70703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61830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5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149141</xdr:rowOff>
    </xdr:from>
    <xdr:to>
      <xdr:col>98</xdr:col>
      <xdr:colOff>38100</xdr:colOff>
      <xdr:row>74</xdr:row>
      <xdr:rowOff>79291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6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70418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1,260,750</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19,676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となっている。主な構成項目である人件費は一人当たり</a:t>
          </a:r>
          <a:r>
            <a:rPr kumimoji="1" lang="en-US" altLang="ja-JP" sz="1100">
              <a:solidFill>
                <a:schemeClr val="dk1"/>
              </a:solidFill>
              <a:effectLst/>
              <a:latin typeface="+mn-lt"/>
              <a:ea typeface="+mn-ea"/>
              <a:cs typeface="+mn-cs"/>
            </a:rPr>
            <a:t>264,114</a:t>
          </a:r>
          <a:r>
            <a:rPr kumimoji="1" lang="ja-JP" altLang="ja-JP" sz="1100">
              <a:solidFill>
                <a:schemeClr val="dk1"/>
              </a:solidFill>
              <a:effectLst/>
              <a:latin typeface="+mn-lt"/>
              <a:ea typeface="+mn-ea"/>
              <a:cs typeface="+mn-cs"/>
            </a:rPr>
            <a:t>円、物件費は</a:t>
          </a:r>
          <a:r>
            <a:rPr kumimoji="1" lang="en-US" altLang="ja-JP" sz="1100">
              <a:solidFill>
                <a:schemeClr val="dk1"/>
              </a:solidFill>
              <a:effectLst/>
              <a:latin typeface="+mn-lt"/>
              <a:ea typeface="+mn-ea"/>
              <a:cs typeface="+mn-cs"/>
            </a:rPr>
            <a:t>288,117</a:t>
          </a:r>
          <a:r>
            <a:rPr kumimoji="1" lang="ja-JP" altLang="ja-JP" sz="1100">
              <a:solidFill>
                <a:schemeClr val="dk1"/>
              </a:solidFill>
              <a:effectLst/>
              <a:latin typeface="+mn-lt"/>
              <a:ea typeface="+mn-ea"/>
              <a:cs typeface="+mn-cs"/>
            </a:rPr>
            <a:t>円、公債費は</a:t>
          </a:r>
          <a:r>
            <a:rPr kumimoji="1" lang="en-US" altLang="ja-JP" sz="1100">
              <a:solidFill>
                <a:schemeClr val="dk1"/>
              </a:solidFill>
              <a:effectLst/>
              <a:latin typeface="+mn-lt"/>
              <a:ea typeface="+mn-ea"/>
              <a:cs typeface="+mn-cs"/>
            </a:rPr>
            <a:t>164,774</a:t>
          </a:r>
          <a:r>
            <a:rPr kumimoji="1" lang="ja-JP" altLang="ja-JP" sz="1100">
              <a:solidFill>
                <a:schemeClr val="dk1"/>
              </a:solidFill>
              <a:effectLst/>
              <a:latin typeface="+mn-lt"/>
              <a:ea typeface="+mn-ea"/>
              <a:cs typeface="+mn-cs"/>
            </a:rPr>
            <a:t>円となっており類似団体平均と比べ高い水準にある。主な要因は、町立診療所の運営に係る経費が普通会計に計上されていること、一般廃棄物処理施設に係る委託料などが増となっていること、町民会館及び一般廃棄物処理施設の地方債の償還である。また、普通建設事業費は、住民一人当たり</a:t>
          </a:r>
          <a:r>
            <a:rPr kumimoji="1" lang="en-US" altLang="ja-JP" sz="1100">
              <a:solidFill>
                <a:schemeClr val="dk1"/>
              </a:solidFill>
              <a:effectLst/>
              <a:latin typeface="+mn-lt"/>
              <a:ea typeface="+mn-ea"/>
              <a:cs typeface="+mn-cs"/>
            </a:rPr>
            <a:t>187,874</a:t>
          </a:r>
          <a:r>
            <a:rPr kumimoji="1" lang="ja-JP" altLang="ja-JP" sz="1100">
              <a:solidFill>
                <a:schemeClr val="dk1"/>
              </a:solidFill>
              <a:effectLst/>
              <a:latin typeface="+mn-lt"/>
              <a:ea typeface="+mn-ea"/>
              <a:cs typeface="+mn-cs"/>
            </a:rPr>
            <a:t>円となっており、類似団体平均を下回っている。今後とも人件費・物件費の削減に努め、公債費については、現在実施している施策を今後も継続し、地方債残高を減少させていくこととする。さらには、公共施設等総合管理計画に基づき、更新や維持管理に対して適正に財源配分していくよう努める。補助費・扶助費の増減については、令和２年度から続いている新型コロナウイルス感染症対応に係るもの、また、令和４年度からは物価高騰対応に係るものも含め、生活支援・子育て世帯応援・地域経済の活性化等によるものである。</a:t>
          </a:r>
          <a:r>
            <a:rPr kumimoji="1" lang="ja-JP" altLang="en-US" sz="1100">
              <a:solidFill>
                <a:schemeClr val="dk1"/>
              </a:solidFill>
              <a:effectLst/>
              <a:latin typeface="+mn-lt"/>
              <a:ea typeface="+mn-ea"/>
              <a:cs typeface="+mn-cs"/>
            </a:rPr>
            <a:t>さらに、令和６年度より下水道事業会計が法適用となったため繰出金は大きく減少している。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2,896
2,817
14.21
3,991,694
3,651,131
206,867
2,152,190
1,814,011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79852</xdr:rowOff>
    </xdr:from>
    <xdr:to>
      <xdr:col>24</xdr:col>
      <xdr:colOff>63500</xdr:colOff>
      <xdr:row>36</xdr:row>
      <xdr:rowOff>85019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52052"/>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85019</xdr:rowOff>
    </xdr:from>
    <xdr:to>
      <xdr:col>19</xdr:col>
      <xdr:colOff>177800</xdr:colOff>
      <xdr:row>36</xdr:row>
      <xdr:rowOff>89591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572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89591</xdr:rowOff>
    </xdr:from>
    <xdr:to>
      <xdr:col>15</xdr:col>
      <xdr:colOff>50800</xdr:colOff>
      <xdr:row>36</xdr:row>
      <xdr:rowOff>99375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61791"/>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99375</xdr:rowOff>
    </xdr:from>
    <xdr:to>
      <xdr:col>10</xdr:col>
      <xdr:colOff>114300</xdr:colOff>
      <xdr:row>36</xdr:row>
      <xdr:rowOff>125664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71575"/>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29052</xdr:rowOff>
    </xdr:from>
    <xdr:to>
      <xdr:col>24</xdr:col>
      <xdr:colOff>114300</xdr:colOff>
      <xdr:row>36</xdr:row>
      <xdr:rowOff>130652</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7479</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7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34219</xdr:rowOff>
    </xdr:from>
    <xdr:to>
      <xdr:col>20</xdr:col>
      <xdr:colOff>38100</xdr:colOff>
      <xdr:row>36</xdr:row>
      <xdr:rowOff>135819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152346</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38791</xdr:rowOff>
    </xdr:from>
    <xdr:to>
      <xdr:col>15</xdr:col>
      <xdr:colOff>101600</xdr:colOff>
      <xdr:row>36</xdr:row>
      <xdr:rowOff>140391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1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156918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48575</xdr:rowOff>
    </xdr:from>
    <xdr:to>
      <xdr:col>10</xdr:col>
      <xdr:colOff>165100</xdr:colOff>
      <xdr:row>36</xdr:row>
      <xdr:rowOff>150175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166702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74864</xdr:rowOff>
    </xdr:from>
    <xdr:to>
      <xdr:col>6</xdr:col>
      <xdr:colOff>38100</xdr:colOff>
      <xdr:row>37</xdr:row>
      <xdr:rowOff>5014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167591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1409</xdr:rowOff>
    </xdr:from>
    <xdr:to>
      <xdr:col>24</xdr:col>
      <xdr:colOff>63500</xdr:colOff>
      <xdr:row>58</xdr:row>
      <xdr:rowOff>27056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45509"/>
          <a:ext cx="8382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158476</xdr:rowOff>
    </xdr:from>
    <xdr:to>
      <xdr:col>19</xdr:col>
      <xdr:colOff>177800</xdr:colOff>
      <xdr:row>58</xdr:row>
      <xdr:rowOff>1409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1126"/>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122132</xdr:rowOff>
    </xdr:from>
    <xdr:to>
      <xdr:col>15</xdr:col>
      <xdr:colOff>50800</xdr:colOff>
      <xdr:row>57</xdr:row>
      <xdr:rowOff>158476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4782"/>
          <a:ext cx="8890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111003</xdr:rowOff>
    </xdr:from>
    <xdr:to>
      <xdr:col>10</xdr:col>
      <xdr:colOff>114300</xdr:colOff>
      <xdr:row>57</xdr:row>
      <xdr:rowOff>122132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83653"/>
          <a:ext cx="889000" cy="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147706</xdr:rowOff>
    </xdr:from>
    <xdr:to>
      <xdr:col>24</xdr:col>
      <xdr:colOff>114300</xdr:colOff>
      <xdr:row>58</xdr:row>
      <xdr:rowOff>77856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126133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122059</xdr:rowOff>
    </xdr:from>
    <xdr:to>
      <xdr:col>20</xdr:col>
      <xdr:colOff>38100</xdr:colOff>
      <xdr:row>58</xdr:row>
      <xdr:rowOff>52209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43336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107676</xdr:rowOff>
    </xdr:from>
    <xdr:to>
      <xdr:col>15</xdr:col>
      <xdr:colOff>101600</xdr:colOff>
      <xdr:row>58</xdr:row>
      <xdr:rowOff>37826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28953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71332</xdr:rowOff>
    </xdr:from>
    <xdr:to>
      <xdr:col>10</xdr:col>
      <xdr:colOff>165100</xdr:colOff>
      <xdr:row>58</xdr:row>
      <xdr:rowOff>1482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164059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60203</xdr:rowOff>
    </xdr:from>
    <xdr:to>
      <xdr:col>6</xdr:col>
      <xdr:colOff>38100</xdr:colOff>
      <xdr:row>57</xdr:row>
      <xdr:rowOff>161803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152930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2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1183</xdr:rowOff>
    </xdr:from>
    <xdr:to>
      <xdr:col>24</xdr:col>
      <xdr:colOff>63500</xdr:colOff>
      <xdr:row>76</xdr:row>
      <xdr:rowOff>28747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31383"/>
          <a:ext cx="8382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28747</xdr:rowOff>
    </xdr:from>
    <xdr:to>
      <xdr:col>19</xdr:col>
      <xdr:colOff>177800</xdr:colOff>
      <xdr:row>76</xdr:row>
      <xdr:rowOff>92805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58947"/>
          <a:ext cx="8890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92805</xdr:rowOff>
    </xdr:from>
    <xdr:to>
      <xdr:col>15</xdr:col>
      <xdr:colOff>50800</xdr:colOff>
      <xdr:row>76</xdr:row>
      <xdr:rowOff>124200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23005"/>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124200</xdr:rowOff>
    </xdr:from>
    <xdr:to>
      <xdr:col>10</xdr:col>
      <xdr:colOff>114300</xdr:colOff>
      <xdr:row>77</xdr:row>
      <xdr:rowOff>29355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4400"/>
          <a:ext cx="8890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121832</xdr:rowOff>
    </xdr:from>
    <xdr:to>
      <xdr:col>24</xdr:col>
      <xdr:colOff>114300</xdr:colOff>
      <xdr:row>76</xdr:row>
      <xdr:rowOff>51981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80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100259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5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149397</xdr:rowOff>
    </xdr:from>
    <xdr:to>
      <xdr:col>20</xdr:col>
      <xdr:colOff>38100</xdr:colOff>
      <xdr:row>76</xdr:row>
      <xdr:rowOff>79547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70674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0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42005</xdr:rowOff>
    </xdr:from>
    <xdr:to>
      <xdr:col>15</xdr:col>
      <xdr:colOff>101600</xdr:colOff>
      <xdr:row>76</xdr:row>
      <xdr:rowOff>143605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134732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73400</xdr:rowOff>
    </xdr:from>
    <xdr:to>
      <xdr:col>10</xdr:col>
      <xdr:colOff>165100</xdr:colOff>
      <xdr:row>77</xdr:row>
      <xdr:rowOff>3550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166127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150005</xdr:rowOff>
    </xdr:from>
    <xdr:to>
      <xdr:col>6</xdr:col>
      <xdr:colOff>38100</xdr:colOff>
      <xdr:row>77</xdr:row>
      <xdr:rowOff>80155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71282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82060</xdr:rowOff>
    </xdr:from>
    <xdr:to>
      <xdr:col>24</xdr:col>
      <xdr:colOff>63500</xdr:colOff>
      <xdr:row>95</xdr:row>
      <xdr:rowOff>120256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69810"/>
          <a:ext cx="838200" cy="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48799</xdr:rowOff>
    </xdr:from>
    <xdr:to>
      <xdr:col>19</xdr:col>
      <xdr:colOff>177800</xdr:colOff>
      <xdr:row>95</xdr:row>
      <xdr:rowOff>82060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36549"/>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104620</xdr:rowOff>
    </xdr:from>
    <xdr:to>
      <xdr:col>15</xdr:col>
      <xdr:colOff>50800</xdr:colOff>
      <xdr:row>95</xdr:row>
      <xdr:rowOff>48799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20920"/>
          <a:ext cx="889000" cy="11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104620</xdr:rowOff>
    </xdr:from>
    <xdr:to>
      <xdr:col>10</xdr:col>
      <xdr:colOff>114300</xdr:colOff>
      <xdr:row>96</xdr:row>
      <xdr:rowOff>17641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20920"/>
          <a:ext cx="889000" cy="2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69456</xdr:rowOff>
    </xdr:from>
    <xdr:to>
      <xdr:col>24</xdr:col>
      <xdr:colOff>114300</xdr:colOff>
      <xdr:row>95</xdr:row>
      <xdr:rowOff>171056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92333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0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31260</xdr:rowOff>
    </xdr:from>
    <xdr:to>
      <xdr:col>20</xdr:col>
      <xdr:colOff>38100</xdr:colOff>
      <xdr:row>95</xdr:row>
      <xdr:rowOff>132860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149387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09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169449</xdr:rowOff>
    </xdr:from>
    <xdr:to>
      <xdr:col>15</xdr:col>
      <xdr:colOff>101600</xdr:colOff>
      <xdr:row>95</xdr:row>
      <xdr:rowOff>99599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116126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06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53820</xdr:rowOff>
    </xdr:from>
    <xdr:to>
      <xdr:col>10</xdr:col>
      <xdr:colOff>165100</xdr:colOff>
      <xdr:row>94</xdr:row>
      <xdr:rowOff>155420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497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9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138291</xdr:rowOff>
    </xdr:from>
    <xdr:to>
      <xdr:col>6</xdr:col>
      <xdr:colOff>38100</xdr:colOff>
      <xdr:row>96</xdr:row>
      <xdr:rowOff>68441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84968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20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40289</xdr:rowOff>
    </xdr:from>
    <xdr:to>
      <xdr:col>55</xdr:col>
      <xdr:colOff>0</xdr:colOff>
      <xdr:row>59</xdr:row>
      <xdr:rowOff>40659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55839"/>
          <a:ext cx="8382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40659</xdr:rowOff>
    </xdr:from>
    <xdr:to>
      <xdr:col>50</xdr:col>
      <xdr:colOff>114300</xdr:colOff>
      <xdr:row>59</xdr:row>
      <xdr:rowOff>40976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56209"/>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40976</xdr:rowOff>
    </xdr:from>
    <xdr:to>
      <xdr:col>45</xdr:col>
      <xdr:colOff>177800</xdr:colOff>
      <xdr:row>59</xdr:row>
      <xdr:rowOff>41787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56526"/>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36555</xdr:rowOff>
    </xdr:from>
    <xdr:to>
      <xdr:col>41</xdr:col>
      <xdr:colOff>50800</xdr:colOff>
      <xdr:row>59</xdr:row>
      <xdr:rowOff>41787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52105"/>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160939</xdr:rowOff>
    </xdr:from>
    <xdr:to>
      <xdr:col>55</xdr:col>
      <xdr:colOff>50800</xdr:colOff>
      <xdr:row>59</xdr:row>
      <xdr:rowOff>91089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161309</xdr:rowOff>
    </xdr:from>
    <xdr:to>
      <xdr:col>50</xdr:col>
      <xdr:colOff>165100</xdr:colOff>
      <xdr:row>59</xdr:row>
      <xdr:rowOff>91459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82586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9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161626</xdr:rowOff>
    </xdr:from>
    <xdr:to>
      <xdr:col>46</xdr:col>
      <xdr:colOff>38100</xdr:colOff>
      <xdr:row>59</xdr:row>
      <xdr:rowOff>91776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82903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9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162437</xdr:rowOff>
    </xdr:from>
    <xdr:to>
      <xdr:col>41</xdr:col>
      <xdr:colOff>101600</xdr:colOff>
      <xdr:row>59</xdr:row>
      <xdr:rowOff>92587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83714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9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157205</xdr:rowOff>
    </xdr:from>
    <xdr:to>
      <xdr:col>36</xdr:col>
      <xdr:colOff>165100</xdr:colOff>
      <xdr:row>59</xdr:row>
      <xdr:rowOff>87355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78482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9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88959</xdr:rowOff>
    </xdr:from>
    <xdr:to>
      <xdr:col>55</xdr:col>
      <xdr:colOff>0</xdr:colOff>
      <xdr:row>78</xdr:row>
      <xdr:rowOff>116768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2059"/>
          <a:ext cx="838200" cy="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51129</xdr:rowOff>
    </xdr:from>
    <xdr:to>
      <xdr:col>50</xdr:col>
      <xdr:colOff>114300</xdr:colOff>
      <xdr:row>78</xdr:row>
      <xdr:rowOff>88959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24229"/>
          <a:ext cx="889000" cy="3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51129</xdr:rowOff>
    </xdr:from>
    <xdr:to>
      <xdr:col>45</xdr:col>
      <xdr:colOff>177800</xdr:colOff>
      <xdr:row>78</xdr:row>
      <xdr:rowOff>147213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4229"/>
          <a:ext cx="889000" cy="9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121340</xdr:rowOff>
    </xdr:from>
    <xdr:to>
      <xdr:col>41</xdr:col>
      <xdr:colOff>50800</xdr:colOff>
      <xdr:row>78</xdr:row>
      <xdr:rowOff>147213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4440"/>
          <a:ext cx="889000" cy="2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65968</xdr:rowOff>
    </xdr:from>
    <xdr:to>
      <xdr:col>55</xdr:col>
      <xdr:colOff>50800</xdr:colOff>
      <xdr:row>78</xdr:row>
      <xdr:rowOff>167568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152345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38159</xdr:rowOff>
    </xdr:from>
    <xdr:to>
      <xdr:col>50</xdr:col>
      <xdr:colOff>165100</xdr:colOff>
      <xdr:row>78</xdr:row>
      <xdr:rowOff>139759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0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329</xdr:rowOff>
    </xdr:from>
    <xdr:to>
      <xdr:col>46</xdr:col>
      <xdr:colOff>38100</xdr:colOff>
      <xdr:row>78</xdr:row>
      <xdr:rowOff>101929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93056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6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96413</xdr:rowOff>
    </xdr:from>
    <xdr:to>
      <xdr:col>41</xdr:col>
      <xdr:colOff>101600</xdr:colOff>
      <xdr:row>79</xdr:row>
      <xdr:rowOff>26563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17690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70540</xdr:rowOff>
    </xdr:from>
    <xdr:to>
      <xdr:col>36</xdr:col>
      <xdr:colOff>165100</xdr:colOff>
      <xdr:row>79</xdr:row>
      <xdr:rowOff>690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163267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100546</xdr:rowOff>
    </xdr:from>
    <xdr:to>
      <xdr:col>55</xdr:col>
      <xdr:colOff>0</xdr:colOff>
      <xdr:row>96</xdr:row>
      <xdr:rowOff>114602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9746"/>
          <a:ext cx="838200" cy="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71079</xdr:rowOff>
    </xdr:from>
    <xdr:to>
      <xdr:col>50</xdr:col>
      <xdr:colOff>114300</xdr:colOff>
      <xdr:row>96</xdr:row>
      <xdr:rowOff>114602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30279"/>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71079</xdr:rowOff>
    </xdr:from>
    <xdr:to>
      <xdr:col>45</xdr:col>
      <xdr:colOff>177800</xdr:colOff>
      <xdr:row>96</xdr:row>
      <xdr:rowOff>120239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30279"/>
          <a:ext cx="889000" cy="4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35044</xdr:rowOff>
    </xdr:from>
    <xdr:to>
      <xdr:col>41</xdr:col>
      <xdr:colOff>50800</xdr:colOff>
      <xdr:row>96</xdr:row>
      <xdr:rowOff>120239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94244"/>
          <a:ext cx="889000" cy="8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33190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49746</xdr:rowOff>
    </xdr:from>
    <xdr:to>
      <xdr:col>55</xdr:col>
      <xdr:colOff>50800</xdr:colOff>
      <xdr:row>96</xdr:row>
      <xdr:rowOff>151346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72623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6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63802</xdr:rowOff>
    </xdr:from>
    <xdr:to>
      <xdr:col>50</xdr:col>
      <xdr:colOff>165100</xdr:colOff>
      <xdr:row>96</xdr:row>
      <xdr:rowOff>165402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10479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29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20279</xdr:rowOff>
    </xdr:from>
    <xdr:to>
      <xdr:col>46</xdr:col>
      <xdr:colOff>38100</xdr:colOff>
      <xdr:row>96</xdr:row>
      <xdr:rowOff>121879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138406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5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69439</xdr:rowOff>
    </xdr:from>
    <xdr:to>
      <xdr:col>41</xdr:col>
      <xdr:colOff>101600</xdr:colOff>
      <xdr:row>96</xdr:row>
      <xdr:rowOff>171039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30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155694</xdr:rowOff>
    </xdr:from>
    <xdr:to>
      <xdr:col>36</xdr:col>
      <xdr:colOff>165100</xdr:colOff>
      <xdr:row>96</xdr:row>
      <xdr:rowOff>85844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102371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1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155085</xdr:rowOff>
    </xdr:from>
    <xdr:to>
      <xdr:col>85</xdr:col>
      <xdr:colOff>127000</xdr:colOff>
      <xdr:row>38</xdr:row>
      <xdr:rowOff>15250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55835"/>
          <a:ext cx="838200" cy="37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15250</xdr:rowOff>
    </xdr:from>
    <xdr:to>
      <xdr:col>81</xdr:col>
      <xdr:colOff>50800</xdr:colOff>
      <xdr:row>38</xdr:row>
      <xdr:rowOff>28044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0350"/>
          <a:ext cx="889000" cy="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21194</xdr:rowOff>
    </xdr:from>
    <xdr:to>
      <xdr:col>76</xdr:col>
      <xdr:colOff>114300</xdr:colOff>
      <xdr:row>38</xdr:row>
      <xdr:rowOff>28044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4844"/>
          <a:ext cx="889000" cy="17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21194</xdr:rowOff>
    </xdr:from>
    <xdr:to>
      <xdr:col>71</xdr:col>
      <xdr:colOff>177800</xdr:colOff>
      <xdr:row>38</xdr:row>
      <xdr:rowOff>26146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64844"/>
          <a:ext cx="889000" cy="17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104285</xdr:rowOff>
    </xdr:from>
    <xdr:to>
      <xdr:col>85</xdr:col>
      <xdr:colOff>177800</xdr:colOff>
      <xdr:row>36</xdr:row>
      <xdr:rowOff>34435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127162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135900</xdr:rowOff>
    </xdr:from>
    <xdr:to>
      <xdr:col>81</xdr:col>
      <xdr:colOff>101600</xdr:colOff>
      <xdr:row>38</xdr:row>
      <xdr:rowOff>66050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148694</xdr:rowOff>
    </xdr:from>
    <xdr:to>
      <xdr:col>76</xdr:col>
      <xdr:colOff>165100</xdr:colOff>
      <xdr:row>38</xdr:row>
      <xdr:rowOff>78844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69971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141844</xdr:rowOff>
    </xdr:from>
    <xdr:to>
      <xdr:col>72</xdr:col>
      <xdr:colOff>38100</xdr:colOff>
      <xdr:row>37</xdr:row>
      <xdr:rowOff>71994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63121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146797</xdr:rowOff>
    </xdr:from>
    <xdr:to>
      <xdr:col>67</xdr:col>
      <xdr:colOff>101600</xdr:colOff>
      <xdr:row>38</xdr:row>
      <xdr:rowOff>76947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68073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142005</xdr:rowOff>
    </xdr:from>
    <xdr:to>
      <xdr:col>85</xdr:col>
      <xdr:colOff>127000</xdr:colOff>
      <xdr:row>57</xdr:row>
      <xdr:rowOff>163582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14655"/>
          <a:ext cx="8382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141267</xdr:rowOff>
    </xdr:from>
    <xdr:to>
      <xdr:col>81</xdr:col>
      <xdr:colOff>50800</xdr:colOff>
      <xdr:row>57</xdr:row>
      <xdr:rowOff>163582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13917"/>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43064</xdr:rowOff>
    </xdr:from>
    <xdr:to>
      <xdr:col>76</xdr:col>
      <xdr:colOff>114300</xdr:colOff>
      <xdr:row>57</xdr:row>
      <xdr:rowOff>141267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15714"/>
          <a:ext cx="889000" cy="9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43064</xdr:rowOff>
    </xdr:from>
    <xdr:to>
      <xdr:col>71</xdr:col>
      <xdr:colOff>177800</xdr:colOff>
      <xdr:row>58</xdr:row>
      <xdr:rowOff>13444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5714"/>
          <a:ext cx="889000" cy="1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91205</xdr:rowOff>
    </xdr:from>
    <xdr:to>
      <xdr:col>85</xdr:col>
      <xdr:colOff>177800</xdr:colOff>
      <xdr:row>58</xdr:row>
      <xdr:rowOff>21355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6132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112782</xdr:rowOff>
    </xdr:from>
    <xdr:to>
      <xdr:col>81</xdr:col>
      <xdr:colOff>101600</xdr:colOff>
      <xdr:row>58</xdr:row>
      <xdr:rowOff>42932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34059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90467</xdr:rowOff>
    </xdr:from>
    <xdr:to>
      <xdr:col>76</xdr:col>
      <xdr:colOff>165100</xdr:colOff>
      <xdr:row>58</xdr:row>
      <xdr:rowOff>20617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163714</xdr:rowOff>
    </xdr:from>
    <xdr:to>
      <xdr:col>72</xdr:col>
      <xdr:colOff>38100</xdr:colOff>
      <xdr:row>57</xdr:row>
      <xdr:rowOff>93864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110391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4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134094</xdr:rowOff>
    </xdr:from>
    <xdr:to>
      <xdr:col>67</xdr:col>
      <xdr:colOff>101600</xdr:colOff>
      <xdr:row>58</xdr:row>
      <xdr:rowOff>64244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55371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105927</xdr:rowOff>
    </xdr:from>
    <xdr:to>
      <xdr:col>85</xdr:col>
      <xdr:colOff>127000</xdr:colOff>
      <xdr:row>96</xdr:row>
      <xdr:rowOff>111106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65127"/>
          <a:ext cx="838200" cy="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111106</xdr:rowOff>
    </xdr:from>
    <xdr:to>
      <xdr:col>81</xdr:col>
      <xdr:colOff>50800</xdr:colOff>
      <xdr:row>96</xdr:row>
      <xdr:rowOff>121948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70306"/>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121948</xdr:rowOff>
    </xdr:from>
    <xdr:to>
      <xdr:col>76</xdr:col>
      <xdr:colOff>114300</xdr:colOff>
      <xdr:row>96</xdr:row>
      <xdr:rowOff>154003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81148"/>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127431</xdr:rowOff>
    </xdr:from>
    <xdr:to>
      <xdr:col>71</xdr:col>
      <xdr:colOff>177800</xdr:colOff>
      <xdr:row>96</xdr:row>
      <xdr:rowOff>154003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86631"/>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55127</xdr:rowOff>
    </xdr:from>
    <xdr:to>
      <xdr:col>85</xdr:col>
      <xdr:colOff>177800</xdr:colOff>
      <xdr:row>96</xdr:row>
      <xdr:rowOff>156727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78004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60306</xdr:rowOff>
    </xdr:from>
    <xdr:to>
      <xdr:col>81</xdr:col>
      <xdr:colOff>101600</xdr:colOff>
      <xdr:row>96</xdr:row>
      <xdr:rowOff>161906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6983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9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71148</xdr:rowOff>
    </xdr:from>
    <xdr:to>
      <xdr:col>76</xdr:col>
      <xdr:colOff>165100</xdr:colOff>
      <xdr:row>97</xdr:row>
      <xdr:rowOff>1298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17825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103203</xdr:rowOff>
    </xdr:from>
    <xdr:to>
      <xdr:col>72</xdr:col>
      <xdr:colOff>38100</xdr:colOff>
      <xdr:row>97</xdr:row>
      <xdr:rowOff>33353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49880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3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76631</xdr:rowOff>
    </xdr:from>
    <xdr:to>
      <xdr:col>67</xdr:col>
      <xdr:colOff>101600</xdr:colOff>
      <xdr:row>97</xdr:row>
      <xdr:rowOff>6781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23308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1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139319</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5625719"/>
          <a:ext cx="838200" cy="110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139319</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5625719"/>
          <a:ext cx="889000" cy="110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88519</xdr:rowOff>
    </xdr:from>
    <xdr:to>
      <xdr:col>112</xdr:col>
      <xdr:colOff>38100</xdr:colOff>
      <xdr:row>33</xdr:row>
      <xdr:rowOff>18669</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55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35196</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535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203,454</a:t>
          </a:r>
          <a:r>
            <a:rPr kumimoji="1" lang="ja-JP" altLang="ja-JP" sz="1100">
              <a:solidFill>
                <a:schemeClr val="dk1"/>
              </a:solidFill>
              <a:effectLst/>
              <a:latin typeface="+mn-lt"/>
              <a:ea typeface="+mn-ea"/>
              <a:cs typeface="+mn-cs"/>
            </a:rPr>
            <a:t>円となっており、類似団体平均を大幅に上回っているのは、町立診療所の運営に係る経費や一般廃棄物処理施設に係る委託料などの物件費が増加しているからであり、前年度と比較して住民一人当たりのコストが減少しているのは、新型コロナウイルス感染症対策事業の減少によるものである。</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第１分団屯所更新事業による費用が増となったため</a:t>
          </a:r>
          <a:r>
            <a:rPr kumimoji="1" lang="ja-JP" altLang="ja-JP" sz="1100">
              <a:solidFill>
                <a:schemeClr val="dk1"/>
              </a:solidFill>
              <a:effectLst/>
              <a:latin typeface="+mn-lt"/>
              <a:ea typeface="+mn-ea"/>
              <a:cs typeface="+mn-cs"/>
            </a:rPr>
            <a:t>、類似団体を上回っている。さらに</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各施設の普通建設事業費が増</a:t>
          </a:r>
          <a:r>
            <a:rPr kumimoji="1" lang="ja-JP" altLang="ja-JP" sz="1100">
              <a:solidFill>
                <a:schemeClr val="dk1"/>
              </a:solidFill>
              <a:effectLst/>
              <a:latin typeface="+mn-lt"/>
              <a:ea typeface="+mn-ea"/>
              <a:cs typeface="+mn-cs"/>
            </a:rPr>
            <a:t>となっている。今後とも、人件費の削減や事業の選択と集中を行っていくとともに、公共施設等総合管理計画に基づき、更新や維持管理に対して適正に財源配分していくよう努める。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実質単年度収支が▲</a:t>
          </a:r>
          <a:r>
            <a:rPr kumimoji="1" lang="en-US" altLang="ja-JP" sz="1100">
              <a:solidFill>
                <a:schemeClr val="dk1"/>
              </a:solidFill>
              <a:effectLst/>
              <a:latin typeface="+mn-lt"/>
              <a:ea typeface="+mn-ea"/>
              <a:cs typeface="+mn-cs"/>
            </a:rPr>
            <a:t>5.68</a:t>
          </a:r>
          <a:r>
            <a:rPr kumimoji="1" lang="ja-JP" altLang="ja-JP" sz="1100">
              <a:solidFill>
                <a:schemeClr val="dk1"/>
              </a:solidFill>
              <a:effectLst/>
              <a:latin typeface="+mn-lt"/>
              <a:ea typeface="+mn-ea"/>
              <a:cs typeface="+mn-cs"/>
            </a:rPr>
            <a:t>と低い数値となっているのは、一般廃棄物処理施設に係る委託料などの物件費によるものや、町民会館・一般廃棄物処理施設に伴う公債費などのため、財政調整基金を取り崩したこと</a:t>
          </a:r>
          <a:r>
            <a:rPr kumimoji="1" lang="ja-JP" altLang="en-US" sz="1100">
              <a:solidFill>
                <a:schemeClr val="dk1"/>
              </a:solidFill>
              <a:effectLst/>
              <a:latin typeface="+mn-lt"/>
              <a:ea typeface="+mn-ea"/>
              <a:cs typeface="+mn-cs"/>
            </a:rPr>
            <a:t>及び年度途中の補正予算が必要となり、財政調整基金を積み立てる財源が不足したこと</a:t>
          </a:r>
          <a:r>
            <a:rPr kumimoji="1" lang="ja-JP" altLang="ja-JP" sz="1100">
              <a:solidFill>
                <a:schemeClr val="dk1"/>
              </a:solidFill>
              <a:effectLst/>
              <a:latin typeface="+mn-lt"/>
              <a:ea typeface="+mn-ea"/>
              <a:cs typeface="+mn-cs"/>
            </a:rPr>
            <a:t>が要因である。実質収支については、黒字で推移している。今後も自主財源の増を模索しつつ、歳出削減に努め、実質収支額の増加に努める。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会計も赤字は出していない。普通交付税等は増加しているが、臨時財政対策債が大きく減少したことで標準財政規模が減少しており、簡易水道事業会計においては、剰余額が減少したことにより比率が減少している。今後は、簡易水道事業の改良費の増加や下水道事業の長寿命化事業に伴う事業費の増加、また、高齢化社会に適応していくための社会保障施策に係る事業費の増加が見込まれるが、いずれも事業費の適正化を図り、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3991694</v>
      </c>
      <c r="BO4" s="449"/>
      <c r="BP4" s="449"/>
      <c r="BQ4" s="449"/>
      <c r="BR4" s="449"/>
      <c r="BS4" s="449"/>
      <c r="BT4" s="449"/>
      <c r="BU4" s="450"/>
      <c r="BV4" s="448">
        <v>3873185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v>
      </c>
      <c r="CU4" s="589"/>
      <c r="CV4" s="589"/>
      <c r="CW4" s="589"/>
      <c r="CX4" s="589"/>
      <c r="CY4" s="589"/>
      <c r="CZ4" s="589"/>
      <c r="DA4" s="590"/>
      <c r="DB4" s="588">
        <v>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3651131</v>
      </c>
      <c r="BO5" s="420"/>
      <c r="BP5" s="420"/>
      <c r="BQ5" s="420"/>
      <c r="BR5" s="420"/>
      <c r="BS5" s="420"/>
      <c r="BT5" s="420"/>
      <c r="BU5" s="421"/>
      <c r="BV5" s="419">
        <v>3654965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87.9</v>
      </c>
      <c r="CU5" s="417"/>
      <c r="CV5" s="417"/>
      <c r="CW5" s="417"/>
      <c r="CX5" s="417"/>
      <c r="CY5" s="417"/>
      <c r="CZ5" s="417"/>
      <c r="DA5" s="418"/>
      <c r="DB5" s="416">
        <v>87.1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340563</v>
      </c>
      <c r="BO6" s="420"/>
      <c r="BP6" s="420"/>
      <c r="BQ6" s="420"/>
      <c r="BR6" s="420"/>
      <c r="BS6" s="420"/>
      <c r="BT6" s="420"/>
      <c r="BU6" s="421"/>
      <c r="BV6" s="419">
        <v>218220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88.1</v>
      </c>
      <c r="CU6" s="563"/>
      <c r="CV6" s="563"/>
      <c r="CW6" s="563"/>
      <c r="CX6" s="563"/>
      <c r="CY6" s="563"/>
      <c r="CZ6" s="563"/>
      <c r="DA6" s="564"/>
      <c r="DB6" s="562">
        <v>87.6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133696</v>
      </c>
      <c r="BO7" s="420"/>
      <c r="BP7" s="420"/>
      <c r="BQ7" s="420"/>
      <c r="BR7" s="420"/>
      <c r="BS7" s="420"/>
      <c r="BT7" s="420"/>
      <c r="BU7" s="421"/>
      <c r="BV7" s="419">
        <v>17763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2152190</v>
      </c>
      <c r="CU7" s="420"/>
      <c r="CV7" s="420"/>
      <c r="CW7" s="420"/>
      <c r="CX7" s="420"/>
      <c r="CY7" s="420"/>
      <c r="CZ7" s="420"/>
      <c r="DA7" s="421"/>
      <c r="DB7" s="419">
        <v>2089679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206867</v>
      </c>
      <c r="BO8" s="420"/>
      <c r="BP8" s="420"/>
      <c r="BQ8" s="420"/>
      <c r="BR8" s="420"/>
      <c r="BS8" s="420"/>
      <c r="BT8" s="420"/>
      <c r="BU8" s="421"/>
      <c r="BV8" s="419">
        <v>200457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3103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6410</v>
      </c>
      <c r="BO9" s="420"/>
      <c r="BP9" s="420"/>
      <c r="BQ9" s="420"/>
      <c r="BR9" s="420"/>
      <c r="BS9" s="420"/>
      <c r="BT9" s="420"/>
      <c r="BU9" s="421"/>
      <c r="BV9" s="419">
        <v>-4240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15.5</v>
      </c>
      <c r="CU9" s="417"/>
      <c r="CV9" s="417"/>
      <c r="CW9" s="417"/>
      <c r="CX9" s="417"/>
      <c r="CY9" s="417"/>
      <c r="CZ9" s="417"/>
      <c r="DA9" s="418"/>
      <c r="DB9" s="416">
        <v>15.6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3139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191300</v>
      </c>
      <c r="BO10" s="420"/>
      <c r="BP10" s="420"/>
      <c r="BQ10" s="420"/>
      <c r="BR10" s="420"/>
      <c r="BS10" s="420"/>
      <c r="BT10" s="420"/>
      <c r="BU10" s="421"/>
      <c r="BV10" s="419">
        <v>340200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2896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320000</v>
      </c>
      <c r="BO12" s="420"/>
      <c r="BP12" s="420"/>
      <c r="BQ12" s="420"/>
      <c r="BR12" s="420"/>
      <c r="BS12" s="420"/>
      <c r="BT12" s="420"/>
      <c r="BU12" s="421"/>
      <c r="BV12" s="419">
        <v>347800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2817</v>
      </c>
      <c r="S13" s="507"/>
      <c r="T13" s="507"/>
      <c r="U13" s="507"/>
      <c r="V13" s="508"/>
      <c r="W13" s="509" t="s">
        <v>131</v>
      </c>
      <c r="X13" s="405"/>
      <c r="Y13" s="405"/>
      <c r="Z13" s="405"/>
      <c r="AA13" s="405"/>
      <c r="AB13" s="406"/>
      <c r="AC13" s="372">
        <v>82</v>
      </c>
      <c r="AD13" s="373"/>
      <c r="AE13" s="373"/>
      <c r="AF13" s="373"/>
      <c r="AG13" s="374"/>
      <c r="AH13" s="372">
        <v>92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-122290</v>
      </c>
      <c r="BO13" s="420"/>
      <c r="BP13" s="420"/>
      <c r="BQ13" s="420"/>
      <c r="BR13" s="420"/>
      <c r="BS13" s="420"/>
      <c r="BT13" s="420"/>
      <c r="BU13" s="421"/>
      <c r="BV13" s="419">
        <v>-11840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11.9</v>
      </c>
      <c r="CU13" s="417"/>
      <c r="CV13" s="417"/>
      <c r="CW13" s="417"/>
      <c r="CX13" s="417"/>
      <c r="CY13" s="417"/>
      <c r="CZ13" s="417"/>
      <c r="DA13" s="418"/>
      <c r="DB13" s="416">
        <v>10.9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2945</v>
      </c>
      <c r="S14" s="507"/>
      <c r="T14" s="507"/>
      <c r="U14" s="507"/>
      <c r="V14" s="508"/>
      <c r="W14" s="510"/>
      <c r="X14" s="408"/>
      <c r="Y14" s="408"/>
      <c r="Z14" s="408"/>
      <c r="AA14" s="408"/>
      <c r="AB14" s="409"/>
      <c r="AC14" s="499">
        <v>5.3</v>
      </c>
      <c r="AD14" s="500"/>
      <c r="AE14" s="500"/>
      <c r="AF14" s="500"/>
      <c r="AG14" s="501"/>
      <c r="AH14" s="499">
        <v>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2884</v>
      </c>
      <c r="S15" s="507"/>
      <c r="T15" s="507"/>
      <c r="U15" s="507"/>
      <c r="V15" s="508"/>
      <c r="W15" s="509" t="s">
        <v>137</v>
      </c>
      <c r="X15" s="405"/>
      <c r="Y15" s="405"/>
      <c r="Z15" s="405"/>
      <c r="AA15" s="405"/>
      <c r="AB15" s="406"/>
      <c r="AC15" s="372">
        <v>599</v>
      </c>
      <c r="AD15" s="373"/>
      <c r="AE15" s="373"/>
      <c r="AF15" s="373"/>
      <c r="AG15" s="374"/>
      <c r="AH15" s="372">
        <v>585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826082</v>
      </c>
      <c r="BO15" s="449"/>
      <c r="BP15" s="449"/>
      <c r="BQ15" s="449"/>
      <c r="BR15" s="449"/>
      <c r="BS15" s="449"/>
      <c r="BT15" s="449"/>
      <c r="BU15" s="450"/>
      <c r="BV15" s="448">
        <v>789150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38.700000000000003</v>
      </c>
      <c r="AD16" s="500"/>
      <c r="AE16" s="500"/>
      <c r="AF16" s="500"/>
      <c r="AG16" s="501"/>
      <c r="AH16" s="499">
        <v>36.4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1901031</v>
      </c>
      <c r="BO16" s="420"/>
      <c r="BP16" s="420"/>
      <c r="BQ16" s="420"/>
      <c r="BR16" s="420"/>
      <c r="BS16" s="420"/>
      <c r="BT16" s="420"/>
      <c r="BU16" s="421"/>
      <c r="BV16" s="419">
        <v>1842542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867</v>
      </c>
      <c r="AD17" s="373"/>
      <c r="AE17" s="373"/>
      <c r="AF17" s="373"/>
      <c r="AG17" s="374"/>
      <c r="AH17" s="372">
        <v>929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1070801</v>
      </c>
      <c r="BO17" s="420"/>
      <c r="BP17" s="420"/>
      <c r="BQ17" s="420"/>
      <c r="BR17" s="420"/>
      <c r="BS17" s="420"/>
      <c r="BT17" s="420"/>
      <c r="BU17" s="421"/>
      <c r="BV17" s="419">
        <v>1021437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14.21</v>
      </c>
      <c r="M18" s="472"/>
      <c r="N18" s="472"/>
      <c r="O18" s="472"/>
      <c r="P18" s="472"/>
      <c r="Q18" s="472"/>
      <c r="R18" s="473"/>
      <c r="S18" s="473"/>
      <c r="T18" s="473"/>
      <c r="U18" s="473"/>
      <c r="V18" s="474"/>
      <c r="W18" s="490"/>
      <c r="X18" s="491"/>
      <c r="Y18" s="491"/>
      <c r="Z18" s="491"/>
      <c r="AA18" s="491"/>
      <c r="AB18" s="515"/>
      <c r="AC18" s="389">
        <v>56</v>
      </c>
      <c r="AD18" s="390"/>
      <c r="AE18" s="390"/>
      <c r="AF18" s="390"/>
      <c r="AG18" s="475"/>
      <c r="AH18" s="389">
        <v>57.8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1909716</v>
      </c>
      <c r="BO18" s="420"/>
      <c r="BP18" s="420"/>
      <c r="BQ18" s="420"/>
      <c r="BR18" s="420"/>
      <c r="BS18" s="420"/>
      <c r="BT18" s="420"/>
      <c r="BU18" s="421"/>
      <c r="BV18" s="419">
        <v>1830818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3055711</v>
      </c>
      <c r="BO19" s="420"/>
      <c r="BP19" s="420"/>
      <c r="BQ19" s="420"/>
      <c r="BR19" s="420"/>
      <c r="BS19" s="420"/>
      <c r="BT19" s="420"/>
      <c r="BU19" s="421"/>
      <c r="BV19" s="419">
        <v>3052613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1563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1814011</v>
      </c>
      <c r="BO22" s="449"/>
      <c r="BP22" s="449"/>
      <c r="BQ22" s="449"/>
      <c r="BR22" s="449"/>
      <c r="BS22" s="449"/>
      <c r="BT22" s="449"/>
      <c r="BU22" s="450"/>
      <c r="BV22" s="448">
        <v>2195977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1776335</v>
      </c>
      <c r="BO23" s="420"/>
      <c r="BP23" s="420"/>
      <c r="BQ23" s="420"/>
      <c r="BR23" s="420"/>
      <c r="BS23" s="420"/>
      <c r="BT23" s="420"/>
      <c r="BU23" s="421"/>
      <c r="BV23" s="419">
        <v>2142709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7150</v>
      </c>
      <c r="R24" s="373"/>
      <c r="S24" s="373"/>
      <c r="T24" s="373"/>
      <c r="U24" s="373"/>
      <c r="V24" s="374"/>
      <c r="W24" s="462"/>
      <c r="X24" s="399"/>
      <c r="Y24" s="400"/>
      <c r="Z24" s="375" t="s">
        <v>162</v>
      </c>
      <c r="AA24" s="376"/>
      <c r="AB24" s="376"/>
      <c r="AC24" s="376"/>
      <c r="AD24" s="376"/>
      <c r="AE24" s="376"/>
      <c r="AF24" s="376"/>
      <c r="AG24" s="377"/>
      <c r="AH24" s="372">
        <v>67</v>
      </c>
      <c r="AI24" s="373"/>
      <c r="AJ24" s="373"/>
      <c r="AK24" s="373"/>
      <c r="AL24" s="374"/>
      <c r="AM24" s="372">
        <v>211452</v>
      </c>
      <c r="AN24" s="373"/>
      <c r="AO24" s="373"/>
      <c r="AP24" s="373"/>
      <c r="AQ24" s="373"/>
      <c r="AR24" s="374"/>
      <c r="AS24" s="372">
        <v>3156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885578</v>
      </c>
      <c r="BO24" s="420"/>
      <c r="BP24" s="420"/>
      <c r="BQ24" s="420"/>
      <c r="BR24" s="420"/>
      <c r="BS24" s="420"/>
      <c r="BT24" s="420"/>
      <c r="BU24" s="421"/>
      <c r="BV24" s="419">
        <v>1176155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5350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110613</v>
      </c>
      <c r="BO25" s="449"/>
      <c r="BP25" s="449"/>
      <c r="BQ25" s="449"/>
      <c r="BR25" s="449"/>
      <c r="BS25" s="449"/>
      <c r="BT25" s="449"/>
      <c r="BU25" s="450"/>
      <c r="BV25" s="448">
        <v>110613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2480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13955</v>
      </c>
      <c r="AN27" s="373"/>
      <c r="AO27" s="373"/>
      <c r="AP27" s="373"/>
      <c r="AQ27" s="373"/>
      <c r="AR27" s="374"/>
      <c r="AS27" s="372">
        <v>2791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2060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635600</v>
      </c>
      <c r="BO28" s="449"/>
      <c r="BP28" s="449"/>
      <c r="BQ28" s="449"/>
      <c r="BR28" s="449"/>
      <c r="BS28" s="449"/>
      <c r="BT28" s="449"/>
      <c r="BU28" s="450"/>
      <c r="BV28" s="448">
        <v>764300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7</v>
      </c>
      <c r="M29" s="373"/>
      <c r="N29" s="373"/>
      <c r="O29" s="373"/>
      <c r="P29" s="374"/>
      <c r="Q29" s="372">
        <v>1910</v>
      </c>
      <c r="R29" s="373"/>
      <c r="S29" s="373"/>
      <c r="T29" s="373"/>
      <c r="U29" s="373"/>
      <c r="V29" s="374"/>
      <c r="W29" s="463"/>
      <c r="X29" s="464"/>
      <c r="Y29" s="465"/>
      <c r="Z29" s="375" t="s">
        <v>177</v>
      </c>
      <c r="AA29" s="376"/>
      <c r="AB29" s="376"/>
      <c r="AC29" s="376"/>
      <c r="AD29" s="376"/>
      <c r="AE29" s="376"/>
      <c r="AF29" s="376"/>
      <c r="AG29" s="377"/>
      <c r="AH29" s="372">
        <v>72</v>
      </c>
      <c r="AI29" s="373"/>
      <c r="AJ29" s="373"/>
      <c r="AK29" s="373"/>
      <c r="AL29" s="374"/>
      <c r="AM29" s="372">
        <v>225407</v>
      </c>
      <c r="AN29" s="373"/>
      <c r="AO29" s="373"/>
      <c r="AP29" s="373"/>
      <c r="AQ29" s="373"/>
      <c r="AR29" s="374"/>
      <c r="AS29" s="372">
        <v>3131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62100</v>
      </c>
      <c r="BO29" s="420"/>
      <c r="BP29" s="420"/>
      <c r="BQ29" s="420"/>
      <c r="BR29" s="420"/>
      <c r="BS29" s="420"/>
      <c r="BT29" s="420"/>
      <c r="BU29" s="421"/>
      <c r="BV29" s="419">
        <v>95400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341900</v>
      </c>
      <c r="BO30" s="454"/>
      <c r="BP30" s="454"/>
      <c r="BQ30" s="454"/>
      <c r="BR30" s="454"/>
      <c r="BS30" s="454"/>
      <c r="BT30" s="454"/>
      <c r="BU30" s="455"/>
      <c r="BV30" s="453">
        <v>570200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香川県市町総合事務組合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診療所事業特別会計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香川県後期高齢者医療広域連合（一般会計）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香川県後期高齢者医療広域連合（後期高齢者医療事業）</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8UHzo6jVvS+yKLfsmUozFYVwAd79/bETeCs7DO1cHnPQL+0n7RrJLDlcUd5cRYtY2TUFyuxgPzSXE3y2hIucg==" saltValue="6sfWqxCG1i8EFZ1Wznh8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111.1</v>
      </c>
      <c r="G34" s="33">
        <v>98.15</v>
      </c>
      <c r="H34" s="33">
        <v>89.2</v>
      </c>
      <c r="I34" s="33">
        <v>88.92</v>
      </c>
      <c r="J34" s="34">
        <v>79.58</v>
      </c>
      <c r="K34" s="22"/>
      <c r="L34" s="22"/>
      <c r="M34" s="22"/>
      <c r="N34" s="22"/>
      <c r="O34" s="22"/>
      <c r="P34" s="22"/>
    </row>
    <row r="35" spans="1:16" ht="39" customHeight="1" x14ac:dyDescent="0.15">
      <c r="A35" s="22"/>
      <c r="B35" s="35"/>
      <c r="C35" s="1145" t="s">
        <v>537</v>
      </c>
      <c r="D35" s="1146"/>
      <c r="E35" s="1147"/>
      <c r="F35" s="36">
        <v>9.01</v>
      </c>
      <c r="G35" s="37">
        <v>8.0500000000000007</v>
      </c>
      <c r="H35" s="37">
        <v>8.2200000000000006</v>
      </c>
      <c r="I35" s="37">
        <v>7.91</v>
      </c>
      <c r="J35" s="38">
        <v>7.44</v>
      </c>
      <c r="K35" s="22"/>
      <c r="L35" s="22"/>
      <c r="M35" s="22"/>
      <c r="N35" s="22"/>
      <c r="O35" s="22"/>
      <c r="P35" s="22"/>
    </row>
    <row r="36" spans="1:16" ht="39" customHeight="1" x14ac:dyDescent="0.15">
      <c r="A36" s="22"/>
      <c r="B36" s="35"/>
      <c r="C36" s="1145" t="s">
        <v>538</v>
      </c>
      <c r="D36" s="1146"/>
      <c r="E36" s="1147"/>
      <c r="F36" s="36">
        <v>0.2</v>
      </c>
      <c r="G36" s="37">
        <v>0.19</v>
      </c>
      <c r="H36" s="37">
        <v>0.01</v>
      </c>
      <c r="I36" s="37">
        <v>0.78</v>
      </c>
      <c r="J36" s="38">
        <v>1.1599999999999999</v>
      </c>
      <c r="K36" s="22"/>
      <c r="L36" s="22"/>
      <c r="M36" s="22"/>
      <c r="N36" s="22"/>
      <c r="O36" s="22"/>
      <c r="P36" s="22"/>
    </row>
    <row r="37" spans="1:16" ht="39" customHeight="1" x14ac:dyDescent="0.15">
      <c r="A37" s="22"/>
      <c r="B37" s="35"/>
      <c r="C37" s="1145" t="s">
        <v>539</v>
      </c>
      <c r="D37" s="1146"/>
      <c r="E37" s="1147"/>
      <c r="F37" s="36">
        <v>0.92</v>
      </c>
      <c r="G37" s="37">
        <v>0.83</v>
      </c>
      <c r="H37" s="37">
        <v>0.64</v>
      </c>
      <c r="I37" s="37">
        <v>0.41</v>
      </c>
      <c r="J37" s="38">
        <v>0.67</v>
      </c>
      <c r="K37" s="22"/>
      <c r="L37" s="22"/>
      <c r="M37" s="22"/>
      <c r="N37" s="22"/>
      <c r="O37" s="22"/>
      <c r="P37" s="22"/>
    </row>
    <row r="38" spans="1:16" ht="39" customHeight="1" x14ac:dyDescent="0.15">
      <c r="A38" s="22"/>
      <c r="B38" s="35"/>
      <c r="C38" s="1145" t="s">
        <v>540</v>
      </c>
      <c r="D38" s="1146"/>
      <c r="E38" s="1147"/>
      <c r="F38" s="36">
        <v>0.56000000000000005</v>
      </c>
      <c r="G38" s="37">
        <v>0.67</v>
      </c>
      <c r="H38" s="37">
        <v>0.82</v>
      </c>
      <c r="I38" s="37">
        <v>0.55000000000000004</v>
      </c>
      <c r="J38" s="38">
        <v>0.61</v>
      </c>
      <c r="K38" s="22"/>
      <c r="L38" s="22"/>
      <c r="M38" s="22"/>
      <c r="N38" s="22"/>
      <c r="O38" s="22"/>
      <c r="P38" s="22"/>
    </row>
    <row r="39" spans="1:16" ht="39" customHeight="1" x14ac:dyDescent="0.15">
      <c r="A39" s="22"/>
      <c r="B39" s="35"/>
      <c r="C39" s="1145" t="s">
        <v>541</v>
      </c>
      <c r="D39" s="1146"/>
      <c r="E39" s="1147"/>
      <c r="F39" s="36" t="s">
        <v>488</v>
      </c>
      <c r="G39" s="37" t="s">
        <v>488</v>
      </c>
      <c r="H39" s="37" t="s">
        <v>488</v>
      </c>
      <c r="I39" s="37" t="s">
        <v>488</v>
      </c>
      <c r="J39" s="38">
        <v>0.18</v>
      </c>
      <c r="K39" s="22"/>
      <c r="L39" s="22"/>
      <c r="M39" s="22"/>
      <c r="N39" s="22"/>
      <c r="O39" s="22"/>
      <c r="P39" s="22"/>
    </row>
    <row r="40" spans="1:16" ht="39" customHeight="1" x14ac:dyDescent="0.15">
      <c r="A40" s="22"/>
      <c r="B40" s="35"/>
      <c r="C40" s="1145" t="s">
        <v>542</v>
      </c>
      <c r="D40" s="1146"/>
      <c r="E40" s="1147"/>
      <c r="F40" s="36">
        <v>0.04</v>
      </c>
      <c r="G40" s="37">
        <v>0.04</v>
      </c>
      <c r="H40" s="37">
        <v>0.15</v>
      </c>
      <c r="I40" s="37">
        <v>0.04</v>
      </c>
      <c r="J40" s="38">
        <v>0.04</v>
      </c>
      <c r="K40" s="22"/>
      <c r="L40" s="22"/>
      <c r="M40" s="22"/>
      <c r="N40" s="22"/>
      <c r="O40" s="22"/>
      <c r="P40" s="22"/>
    </row>
    <row r="41" spans="1:16" ht="39" customHeight="1" x14ac:dyDescent="0.15">
      <c r="A41" s="22"/>
      <c r="B41" s="35"/>
      <c r="C41" s="1145" t="s">
        <v>543</v>
      </c>
      <c r="D41" s="1146"/>
      <c r="E41" s="1147"/>
      <c r="F41" s="36">
        <v>1.22</v>
      </c>
      <c r="G41" s="37">
        <v>0.13</v>
      </c>
      <c r="H41" s="37">
        <v>0</v>
      </c>
      <c r="I41" s="37">
        <v>0.84</v>
      </c>
      <c r="J41" s="38">
        <v>0</v>
      </c>
      <c r="K41" s="22"/>
      <c r="L41" s="22"/>
      <c r="M41" s="22"/>
      <c r="N41" s="22"/>
      <c r="O41" s="22"/>
      <c r="P41" s="22"/>
    </row>
    <row r="42" spans="1:16" ht="39" customHeight="1" x14ac:dyDescent="0.15">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v>0.01</v>
      </c>
      <c r="G43" s="42">
        <v>0</v>
      </c>
      <c r="H43" s="42">
        <v>0</v>
      </c>
      <c r="I43" s="42">
        <v>0.19</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f7HSY/f3hfKNYjEDC2x9MuM0Z5R4pS0SJrQq4MT9IxoavEG8Y6Fb91J9mojTAyYSjIk01WR8VNk1tXH0Ex3CA==" saltValue="1o0hwgOnSvath5KZCoFX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472</v>
      </c>
      <c r="L45" s="60">
        <v>433</v>
      </c>
      <c r="M45" s="60">
        <v>465</v>
      </c>
      <c r="N45" s="60">
        <v>479</v>
      </c>
      <c r="O45" s="61">
        <v>477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185</v>
      </c>
      <c r="L48" s="64">
        <v>224</v>
      </c>
      <c r="M48" s="64">
        <v>219</v>
      </c>
      <c r="N48" s="64">
        <v>200</v>
      </c>
      <c r="O48" s="65">
        <v>187</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536</v>
      </c>
      <c r="L52" s="64">
        <v>505</v>
      </c>
      <c r="M52" s="64">
        <v>497</v>
      </c>
      <c r="N52" s="64">
        <v>485</v>
      </c>
      <c r="O52" s="65">
        <v>462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121</v>
      </c>
      <c r="L53" s="69">
        <v>152</v>
      </c>
      <c r="M53" s="69">
        <v>187</v>
      </c>
      <c r="N53" s="69">
        <v>194</v>
      </c>
      <c r="O53" s="70">
        <v>202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2zrCe3nawxrGZTE0KUsG93JGaBcuMu9bNFmfynfz+SxuWlFKkMH3MM6fAjuCfW4DGRmQT1dYyaxPj9i9bAKkw==" saltValue="Ku2yN1p2O6hjxFX63W1W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3213</v>
      </c>
      <c r="J41" s="344">
        <v>3071</v>
      </c>
      <c r="K41" s="344">
        <v>2646</v>
      </c>
      <c r="L41" s="344">
        <v>2196</v>
      </c>
      <c r="M41" s="345">
        <v>1814</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1859</v>
      </c>
      <c r="J43" s="347">
        <v>1682</v>
      </c>
      <c r="K43" s="347">
        <v>1498</v>
      </c>
      <c r="L43" s="347">
        <v>1334</v>
      </c>
      <c r="M43" s="348">
        <v>1121</v>
      </c>
    </row>
    <row r="44" spans="2:13" ht="27.75" customHeight="1" x14ac:dyDescent="0.15">
      <c r="B44" s="1186"/>
      <c r="C44" s="1187"/>
      <c r="D44" s="106"/>
      <c r="E44" s="1190" t="s">
        <v>34</v>
      </c>
      <c r="F44" s="1190"/>
      <c r="G44" s="1190"/>
      <c r="H44" s="1191"/>
      <c r="I44" s="346" t="s">
        <v>488</v>
      </c>
      <c r="J44" s="347" t="s">
        <v>488</v>
      </c>
      <c r="K44" s="347" t="s">
        <v>488</v>
      </c>
      <c r="L44" s="347" t="s">
        <v>488</v>
      </c>
      <c r="M44" s="348" t="s">
        <v>488</v>
      </c>
    </row>
    <row r="45" spans="2:13" ht="27.75" customHeight="1" x14ac:dyDescent="0.15">
      <c r="B45" s="1186"/>
      <c r="C45" s="1187"/>
      <c r="D45" s="106"/>
      <c r="E45" s="1190" t="s">
        <v>35</v>
      </c>
      <c r="F45" s="1190"/>
      <c r="G45" s="1190"/>
      <c r="H45" s="1191"/>
      <c r="I45" s="346">
        <v>94</v>
      </c>
      <c r="J45" s="347">
        <v>74</v>
      </c>
      <c r="K45" s="347">
        <v>62</v>
      </c>
      <c r="L45" s="347">
        <v>45</v>
      </c>
      <c r="M45" s="348">
        <v>50</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1756</v>
      </c>
      <c r="J50" s="347">
        <v>1902</v>
      </c>
      <c r="K50" s="347">
        <v>1772</v>
      </c>
      <c r="L50" s="347">
        <v>1596</v>
      </c>
      <c r="M50" s="348">
        <v>1193</v>
      </c>
    </row>
    <row r="51" spans="2:13" ht="27.75" customHeight="1" x14ac:dyDescent="0.15">
      <c r="B51" s="1186"/>
      <c r="C51" s="1187"/>
      <c r="D51" s="106"/>
      <c r="E51" s="1190" t="s">
        <v>42</v>
      </c>
      <c r="F51" s="1190"/>
      <c r="G51" s="1190"/>
      <c r="H51" s="1191"/>
      <c r="I51" s="346">
        <v>7</v>
      </c>
      <c r="J51" s="347">
        <v>5</v>
      </c>
      <c r="K51" s="347">
        <v>4</v>
      </c>
      <c r="L51" s="347">
        <v>2</v>
      </c>
      <c r="M51" s="348">
        <v>1</v>
      </c>
    </row>
    <row r="52" spans="2:13" ht="27.75" customHeight="1" x14ac:dyDescent="0.15">
      <c r="B52" s="1188"/>
      <c r="C52" s="1189"/>
      <c r="D52" s="106"/>
      <c r="E52" s="1190" t="s">
        <v>43</v>
      </c>
      <c r="F52" s="1190"/>
      <c r="G52" s="1190"/>
      <c r="H52" s="1191"/>
      <c r="I52" s="346">
        <v>3489</v>
      </c>
      <c r="J52" s="347">
        <v>3266</v>
      </c>
      <c r="K52" s="347">
        <v>2817</v>
      </c>
      <c r="L52" s="347">
        <v>2365</v>
      </c>
      <c r="M52" s="348">
        <v>1967</v>
      </c>
    </row>
    <row r="53" spans="2:13" ht="27.75" customHeight="1" thickBot="1" x14ac:dyDescent="0.2">
      <c r="B53" s="1192" t="s">
        <v>19</v>
      </c>
      <c r="C53" s="1193"/>
      <c r="D53" s="110"/>
      <c r="E53" s="1194" t="s">
        <v>44</v>
      </c>
      <c r="F53" s="1194"/>
      <c r="G53" s="1194"/>
      <c r="H53" s="1195"/>
      <c r="I53" s="349">
        <v>-85</v>
      </c>
      <c r="J53" s="350">
        <v>-346</v>
      </c>
      <c r="K53" s="350">
        <v>-386</v>
      </c>
      <c r="L53" s="350">
        <v>-388</v>
      </c>
      <c r="M53" s="351">
        <v>-176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GikPcXE5DuzxNrfj2MU0cYEjNMt2nE4Ntpq8hezAZNA+LgJfqPxUTMdOeiNBC+Gz91YHn39bWLQhyeyru5cBw==" saltValue="RvDhOi6RbuMkGsQ81CIH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772</v>
      </c>
      <c r="G55" s="352">
        <v>764</v>
      </c>
      <c r="H55" s="353">
        <v>636</v>
      </c>
    </row>
    <row r="56" spans="2:8" ht="52.5" customHeight="1" x14ac:dyDescent="0.15">
      <c r="B56" s="122"/>
      <c r="C56" s="1213" t="s">
        <v>47</v>
      </c>
      <c r="D56" s="1213"/>
      <c r="E56" s="1214"/>
      <c r="F56" s="354">
        <v>112</v>
      </c>
      <c r="G56" s="354">
        <v>95</v>
      </c>
      <c r="H56" s="355">
        <v>62</v>
      </c>
    </row>
    <row r="57" spans="2:8" ht="53.25" customHeight="1" x14ac:dyDescent="0.15">
      <c r="B57" s="122"/>
      <c r="C57" s="1215" t="s">
        <v>48</v>
      </c>
      <c r="D57" s="1215"/>
      <c r="E57" s="1216"/>
      <c r="F57" s="356">
        <v>720</v>
      </c>
      <c r="G57" s="356">
        <v>570</v>
      </c>
      <c r="H57" s="357">
        <v>342</v>
      </c>
    </row>
    <row r="58" spans="2:8" ht="45.75" customHeight="1" x14ac:dyDescent="0.15">
      <c r="B58" s="123"/>
      <c r="C58" s="1203" t="s">
        <v>555</v>
      </c>
      <c r="D58" s="1204"/>
      <c r="E58" s="1205"/>
      <c r="F58" s="358">
        <v>126</v>
      </c>
      <c r="G58" s="358">
        <v>126</v>
      </c>
      <c r="H58" s="359">
        <v>126</v>
      </c>
    </row>
    <row r="59" spans="2:8" ht="45.75" customHeight="1" x14ac:dyDescent="0.15">
      <c r="B59" s="123"/>
      <c r="C59" s="1203" t="s">
        <v>559</v>
      </c>
      <c r="D59" s="1204"/>
      <c r="E59" s="1205"/>
      <c r="F59" s="358">
        <v>184</v>
      </c>
      <c r="G59" s="358">
        <v>144</v>
      </c>
      <c r="H59" s="359">
        <v>63</v>
      </c>
    </row>
    <row r="60" spans="2:8" ht="45.75" customHeight="1" x14ac:dyDescent="0.15">
      <c r="B60" s="123"/>
      <c r="C60" s="1203" t="s">
        <v>556</v>
      </c>
      <c r="D60" s="1204"/>
      <c r="E60" s="1205"/>
      <c r="F60" s="358">
        <v>229</v>
      </c>
      <c r="G60" s="358">
        <v>178</v>
      </c>
      <c r="H60" s="359">
        <v>58</v>
      </c>
    </row>
    <row r="61" spans="2:8" ht="45.75" customHeight="1" x14ac:dyDescent="0.15">
      <c r="B61" s="123"/>
      <c r="C61" s="1203" t="s">
        <v>557</v>
      </c>
      <c r="D61" s="1204"/>
      <c r="E61" s="1205"/>
      <c r="F61" s="358">
        <v>66</v>
      </c>
      <c r="G61" s="358">
        <v>31</v>
      </c>
      <c r="H61" s="359">
        <v>41</v>
      </c>
    </row>
    <row r="62" spans="2:8" ht="45.75" customHeight="1" thickBot="1" x14ac:dyDescent="0.2">
      <c r="B62" s="124"/>
      <c r="C62" s="1206" t="s">
        <v>558</v>
      </c>
      <c r="D62" s="1207"/>
      <c r="E62" s="1208"/>
      <c r="F62" s="360">
        <v>36</v>
      </c>
      <c r="G62" s="360">
        <v>32</v>
      </c>
      <c r="H62" s="361">
        <v>28</v>
      </c>
    </row>
    <row r="63" spans="2:8" ht="52.5" customHeight="1" thickBot="1" x14ac:dyDescent="0.2">
      <c r="B63" s="125"/>
      <c r="C63" s="1209" t="s">
        <v>49</v>
      </c>
      <c r="D63" s="1209"/>
      <c r="E63" s="1210"/>
      <c r="F63" s="362">
        <v>1604</v>
      </c>
      <c r="G63" s="362">
        <v>1430</v>
      </c>
      <c r="H63" s="363">
        <v>1040</v>
      </c>
    </row>
    <row r="64" spans="2:8" x14ac:dyDescent="0.15"/>
  </sheetData>
  <sheetProtection algorithmName="SHA-512" hashValue="VeEYapy314mSLAwGLY90p7jYKjS0cFOL4MONihwcH0GedL4mRkbEtkhudb6Eeirspn3Zu5ibjTKxFrxVKWthBg==" saltValue="MDuJ0VTjGkUmPQ3E/F6Q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189628</v>
      </c>
      <c r="E3" s="144"/>
      <c r="F3" s="145">
        <v>263613</v>
      </c>
      <c r="G3" s="146"/>
      <c r="H3" s="147"/>
    </row>
    <row r="4" spans="1:8" x14ac:dyDescent="0.15">
      <c r="A4" s="148"/>
      <c r="B4" s="149"/>
      <c r="C4" s="150"/>
      <c r="D4" s="151">
        <v>170985</v>
      </c>
      <c r="E4" s="152"/>
      <c r="F4" s="153">
        <v>128823</v>
      </c>
      <c r="G4" s="154"/>
      <c r="H4" s="155"/>
    </row>
    <row r="5" spans="1:8" x14ac:dyDescent="0.15">
      <c r="A5" s="136" t="s">
        <v>521</v>
      </c>
      <c r="B5" s="141"/>
      <c r="C5" s="142"/>
      <c r="D5" s="143">
        <v>234253</v>
      </c>
      <c r="E5" s="144"/>
      <c r="F5" s="145">
        <v>330026</v>
      </c>
      <c r="G5" s="146"/>
      <c r="H5" s="147"/>
    </row>
    <row r="6" spans="1:8" x14ac:dyDescent="0.15">
      <c r="A6" s="148"/>
      <c r="B6" s="149"/>
      <c r="C6" s="150"/>
      <c r="D6" s="151">
        <v>211220</v>
      </c>
      <c r="E6" s="152"/>
      <c r="F6" s="153">
        <v>141075</v>
      </c>
      <c r="G6" s="154"/>
      <c r="H6" s="155"/>
    </row>
    <row r="7" spans="1:8" x14ac:dyDescent="0.15">
      <c r="A7" s="136" t="s">
        <v>522</v>
      </c>
      <c r="B7" s="141"/>
      <c r="C7" s="142"/>
      <c r="D7" s="143">
        <v>158157</v>
      </c>
      <c r="E7" s="144"/>
      <c r="F7" s="145">
        <v>278179</v>
      </c>
      <c r="G7" s="146"/>
      <c r="H7" s="147"/>
    </row>
    <row r="8" spans="1:8" x14ac:dyDescent="0.15">
      <c r="A8" s="148"/>
      <c r="B8" s="149"/>
      <c r="C8" s="150"/>
      <c r="D8" s="151">
        <v>132027</v>
      </c>
      <c r="E8" s="152"/>
      <c r="F8" s="153">
        <v>122182</v>
      </c>
      <c r="G8" s="154"/>
      <c r="H8" s="155"/>
    </row>
    <row r="9" spans="1:8" x14ac:dyDescent="0.15">
      <c r="A9" s="136" t="s">
        <v>523</v>
      </c>
      <c r="B9" s="141"/>
      <c r="C9" s="142"/>
      <c r="D9" s="143">
        <v>154007</v>
      </c>
      <c r="E9" s="144"/>
      <c r="F9" s="145">
        <v>283153</v>
      </c>
      <c r="G9" s="146"/>
      <c r="H9" s="147"/>
    </row>
    <row r="10" spans="1:8" x14ac:dyDescent="0.15">
      <c r="A10" s="148"/>
      <c r="B10" s="149"/>
      <c r="C10" s="150"/>
      <c r="D10" s="151">
        <v>115859</v>
      </c>
      <c r="E10" s="152"/>
      <c r="F10" s="153">
        <v>127593</v>
      </c>
      <c r="G10" s="154"/>
      <c r="H10" s="155"/>
    </row>
    <row r="11" spans="1:8" x14ac:dyDescent="0.15">
      <c r="A11" s="136" t="s">
        <v>524</v>
      </c>
      <c r="B11" s="141"/>
      <c r="C11" s="142"/>
      <c r="D11" s="143">
        <v>187874</v>
      </c>
      <c r="E11" s="144"/>
      <c r="F11" s="145">
        <v>262169</v>
      </c>
      <c r="G11" s="146"/>
      <c r="H11" s="147"/>
    </row>
    <row r="12" spans="1:8" x14ac:dyDescent="0.15">
      <c r="A12" s="148"/>
      <c r="B12" s="149"/>
      <c r="C12" s="156"/>
      <c r="D12" s="151">
        <v>174084</v>
      </c>
      <c r="E12" s="152"/>
      <c r="F12" s="153">
        <v>152658</v>
      </c>
      <c r="G12" s="154"/>
      <c r="H12" s="155"/>
    </row>
    <row r="13" spans="1:8" x14ac:dyDescent="0.15">
      <c r="A13" s="136"/>
      <c r="B13" s="141"/>
      <c r="C13" s="157"/>
      <c r="D13" s="158">
        <v>184784</v>
      </c>
      <c r="E13" s="159"/>
      <c r="F13" s="160">
        <v>283428</v>
      </c>
      <c r="G13" s="161"/>
      <c r="H13" s="147"/>
    </row>
    <row r="14" spans="1:8" x14ac:dyDescent="0.15">
      <c r="A14" s="148"/>
      <c r="B14" s="149"/>
      <c r="C14" s="150"/>
      <c r="D14" s="151">
        <v>160835</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10.84</v>
      </c>
      <c r="C19" s="162">
        <f>ROUND(VALUE(SUBSTITUTE(実質収支比率等に係る経年分析!G$48,"▲","-")),2)</f>
        <v>8.85</v>
      </c>
      <c r="D19" s="162">
        <f>ROUND(VALUE(SUBSTITUTE(実質収支比率等に係る経年分析!H$48,"▲","-")),2)</f>
        <v>9.75</v>
      </c>
      <c r="E19" s="162">
        <f>ROUND(VALUE(SUBSTITUTE(実質収支比率等に係る経年分析!I$48,"▲","-")),2)</f>
        <v>9.59</v>
      </c>
      <c r="F19" s="162">
        <f>ROUND(VALUE(SUBSTITUTE(実質収支比率等に係る経年分析!J$48,"▲","-")),2)</f>
        <v>9.61</v>
      </c>
    </row>
    <row r="20" spans="1:11" x14ac:dyDescent="0.15">
      <c r="A20" s="162" t="s">
        <v>53</v>
      </c>
      <c r="B20" s="162">
        <f>ROUND(VALUE(SUBSTITUTE(実質収支比率等に係る経年分析!F$47,"▲","-")),2)</f>
        <v>41.57</v>
      </c>
      <c r="C20" s="162">
        <f>ROUND(VALUE(SUBSTITUTE(実質収支比率等に係る経年分析!G$47,"▲","-")),2)</f>
        <v>37.31</v>
      </c>
      <c r="D20" s="162">
        <f>ROUND(VALUE(SUBSTITUTE(実質収支比率等に係る経年分析!H$47,"▲","-")),2)</f>
        <v>36.76</v>
      </c>
      <c r="E20" s="162">
        <f>ROUND(VALUE(SUBSTITUTE(実質収支比率等に係る経年分析!I$47,"▲","-")),2)</f>
        <v>36.57</v>
      </c>
      <c r="F20" s="162">
        <f>ROUND(VALUE(SUBSTITUTE(実質収支比率等に係る経年分析!J$47,"▲","-")),2)</f>
        <v>29.53</v>
      </c>
    </row>
    <row r="21" spans="1:11" x14ac:dyDescent="0.15">
      <c r="A21" s="162" t="s">
        <v>54</v>
      </c>
      <c r="B21" s="162">
        <f>IF(ISNUMBER(VALUE(SUBSTITUTE(実質収支比率等に係る経年分析!F$49,"▲","-"))),ROUND(VALUE(SUBSTITUTE(実質収支比率等に係る経年分析!F$49,"▲","-")),2),NA())</f>
        <v>2.1800000000000002</v>
      </c>
      <c r="C21" s="162">
        <f>IF(ISNUMBER(VALUE(SUBSTITUTE(実質収支比率等に係る経年分析!G$49,"▲","-"))),ROUND(VALUE(SUBSTITUTE(実質収支比率等に係る経年分析!G$49,"▲","-")),2),NA())</f>
        <v>-0.89</v>
      </c>
      <c r="D21" s="162">
        <f>IF(ISNUMBER(VALUE(SUBSTITUTE(実質収支比率等に係る経年分析!H$49,"▲","-"))),ROUND(VALUE(SUBSTITUTE(実質収支比率等に係る経年分析!H$49,"▲","-")),2),NA())</f>
        <v>-0.5</v>
      </c>
      <c r="E21" s="162">
        <f>IF(ISNUMBER(VALUE(SUBSTITUTE(実質収支比率等に係る経年分析!I$49,"▲","-"))),ROUND(VALUE(SUBSTITUTE(実質収支比率等に係る経年分析!I$49,"▲","-")),2),NA())</f>
        <v>-0.56999999999999995</v>
      </c>
      <c r="F21" s="162">
        <f>IF(ISNUMBER(VALUE(SUBSTITUTE(実質収支比率等に係る経年分析!J$49,"▲","-"))),ROUND(VALUE(SUBSTITUTE(実質収支比率等に係る経年分析!J$49,"▲","-")),2),NA())</f>
        <v>-5.68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宅地造成事業特別会計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1.22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0.84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15">
      <c r="A32" s="163" t="str">
        <f>IF(連結実質赤字比率に係る赤字・黒字の構成分析!C$38="",NA(),連結実質赤字比率に係る赤字・黒字の構成分析!C$38)</f>
        <v>診療所事業特別会計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0.56000000000000005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0.55000000000000004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0.67</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1.1599999999999999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8.0500000000000007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8.2200000000000006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7.44</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111.1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98.15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79.58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536</v>
      </c>
      <c r="E42" s="164"/>
      <c r="F42" s="164"/>
      <c r="G42" s="164">
        <f>'実質公債費比率（分子）の構造'!L$52</f>
        <v>505</v>
      </c>
      <c r="H42" s="164"/>
      <c r="I42" s="164"/>
      <c r="J42" s="164">
        <f>'実質公債費比率（分子）の構造'!M$52</f>
        <v>497</v>
      </c>
      <c r="K42" s="164"/>
      <c r="L42" s="164"/>
      <c r="M42" s="164">
        <f>'実質公債費比率（分子）の構造'!N$52</f>
        <v>485</v>
      </c>
      <c r="N42" s="164"/>
      <c r="O42" s="164"/>
      <c r="P42" s="164">
        <f>'実質公債費比率（分子）の構造'!O$52</f>
        <v>462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185</v>
      </c>
      <c r="C46" s="164"/>
      <c r="D46" s="164"/>
      <c r="E46" s="164">
        <f>'実質公債費比率（分子）の構造'!L$48</f>
        <v>224</v>
      </c>
      <c r="F46" s="164"/>
      <c r="G46" s="164"/>
      <c r="H46" s="164">
        <f>'実質公債費比率（分子）の構造'!M$48</f>
        <v>219</v>
      </c>
      <c r="I46" s="164"/>
      <c r="J46" s="164"/>
      <c r="K46" s="164">
        <f>'実質公債費比率（分子）の構造'!N$48</f>
        <v>200</v>
      </c>
      <c r="L46" s="164"/>
      <c r="M46" s="164"/>
      <c r="N46" s="164">
        <f>'実質公債費比率（分子）の構造'!O$48</f>
        <v>187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472</v>
      </c>
      <c r="C49" s="164"/>
      <c r="D49" s="164"/>
      <c r="E49" s="164">
        <f>'実質公債費比率（分子）の構造'!L$45</f>
        <v>433</v>
      </c>
      <c r="F49" s="164"/>
      <c r="G49" s="164"/>
      <c r="H49" s="164">
        <f>'実質公債費比率（分子）の構造'!M$45</f>
        <v>465</v>
      </c>
      <c r="I49" s="164"/>
      <c r="J49" s="164"/>
      <c r="K49" s="164">
        <f>'実質公債費比率（分子）の構造'!N$45</f>
        <v>479</v>
      </c>
      <c r="L49" s="164"/>
      <c r="M49" s="164"/>
      <c r="N49" s="164">
        <f>'実質公債費比率（分子）の構造'!O$45</f>
        <v>477</v>
      </c>
      <c r="O49" s="164"/>
      <c r="P49" s="164"/>
    </row>
    <row r="50" spans="1:16" x14ac:dyDescent="0.15">
      <c r="A50" s="164" t="s">
        <v>67</v>
      </c>
      <c r="B50" s="164" t="e">
        <f>NA()</f>
        <v>#N/A</v>
      </c>
      <c r="C50" s="164">
        <f>IF(ISNUMBER('実質公債費比率（分子）の構造'!K$53),'実質公債費比率（分子）の構造'!K$53,NA())</f>
        <v>121</v>
      </c>
      <c r="D50" s="164" t="e">
        <f>NA()</f>
        <v>#N/A</v>
      </c>
      <c r="E50" s="164" t="e">
        <f>NA()</f>
        <v>#N/A</v>
      </c>
      <c r="F50" s="164">
        <f>IF(ISNUMBER('実質公債費比率（分子）の構造'!L$53),'実質公債費比率（分子）の構造'!L$53,NA())</f>
        <v>152</v>
      </c>
      <c r="G50" s="164" t="e">
        <f>NA()</f>
        <v>#N/A</v>
      </c>
      <c r="H50" s="164" t="e">
        <f>NA()</f>
        <v>#N/A</v>
      </c>
      <c r="I50" s="164">
        <f>IF(ISNUMBER('実質公債費比率（分子）の構造'!M$53),'実質公債費比率（分子）の構造'!M$53,NA())</f>
        <v>187</v>
      </c>
      <c r="J50" s="164" t="e">
        <f>NA()</f>
        <v>#N/A</v>
      </c>
      <c r="K50" s="164" t="e">
        <f>NA()</f>
        <v>#N/A</v>
      </c>
      <c r="L50" s="164">
        <f>IF(ISNUMBER('実質公債費比率（分子）の構造'!N$53),'実質公債費比率（分子）の構造'!N$53,NA())</f>
        <v>194</v>
      </c>
      <c r="M50" s="164" t="e">
        <f>NA()</f>
        <v>#N/A</v>
      </c>
      <c r="N50" s="164" t="e">
        <f>NA()</f>
        <v>#N/A</v>
      </c>
      <c r="O50" s="164">
        <f>IF(ISNUMBER('実質公債費比率（分子）の構造'!O$53),'実質公債費比率（分子）の構造'!O$53,NA())</f>
        <v>202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3489</v>
      </c>
      <c r="E56" s="163"/>
      <c r="F56" s="163"/>
      <c r="G56" s="163">
        <f>'将来負担比率（分子）の構造'!J$52</f>
        <v>3266</v>
      </c>
      <c r="H56" s="163"/>
      <c r="I56" s="163"/>
      <c r="J56" s="163">
        <f>'将来負担比率（分子）の構造'!K$52</f>
        <v>2817</v>
      </c>
      <c r="K56" s="163"/>
      <c r="L56" s="163"/>
      <c r="M56" s="163">
        <f>'将来負担比率（分子）の構造'!L$52</f>
        <v>2365</v>
      </c>
      <c r="N56" s="163"/>
      <c r="O56" s="163"/>
      <c r="P56" s="163">
        <f>'将来負担比率（分子）の構造'!M$52</f>
        <v>1967</v>
      </c>
    </row>
    <row r="57" spans="1:16" x14ac:dyDescent="0.15">
      <c r="A57" s="163" t="s">
        <v>42</v>
      </c>
      <c r="B57" s="163"/>
      <c r="C57" s="163"/>
      <c r="D57" s="163">
        <f>'将来負担比率（分子）の構造'!I$51</f>
        <v>7</v>
      </c>
      <c r="E57" s="163"/>
      <c r="F57" s="163"/>
      <c r="G57" s="163">
        <f>'将来負担比率（分子）の構造'!J$51</f>
        <v>5</v>
      </c>
      <c r="H57" s="163"/>
      <c r="I57" s="163"/>
      <c r="J57" s="163">
        <f>'将来負担比率（分子）の構造'!K$51</f>
        <v>4</v>
      </c>
      <c r="K57" s="163"/>
      <c r="L57" s="163"/>
      <c r="M57" s="163">
        <f>'将来負担比率（分子）の構造'!L$51</f>
        <v>2</v>
      </c>
      <c r="N57" s="163"/>
      <c r="O57" s="163"/>
      <c r="P57" s="163">
        <f>'将来負担比率（分子）の構造'!M$51</f>
        <v>1</v>
      </c>
    </row>
    <row r="58" spans="1:16" x14ac:dyDescent="0.15">
      <c r="A58" s="163" t="s">
        <v>41</v>
      </c>
      <c r="B58" s="163"/>
      <c r="C58" s="163"/>
      <c r="D58" s="163">
        <f>'将来負担比率（分子）の構造'!I$50</f>
        <v>1756</v>
      </c>
      <c r="E58" s="163"/>
      <c r="F58" s="163"/>
      <c r="G58" s="163">
        <f>'将来負担比率（分子）の構造'!J$50</f>
        <v>1902</v>
      </c>
      <c r="H58" s="163"/>
      <c r="I58" s="163"/>
      <c r="J58" s="163">
        <f>'将来負担比率（分子）の構造'!K$50</f>
        <v>1772</v>
      </c>
      <c r="K58" s="163"/>
      <c r="L58" s="163"/>
      <c r="M58" s="163">
        <f>'将来負担比率（分子）の構造'!L$50</f>
        <v>1596</v>
      </c>
      <c r="N58" s="163"/>
      <c r="O58" s="163"/>
      <c r="P58" s="163">
        <f>'将来負担比率（分子）の構造'!M$50</f>
        <v>1193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94</v>
      </c>
      <c r="C62" s="163"/>
      <c r="D62" s="163"/>
      <c r="E62" s="163">
        <f>'将来負担比率（分子）の構造'!J$45</f>
        <v>74</v>
      </c>
      <c r="F62" s="163"/>
      <c r="G62" s="163"/>
      <c r="H62" s="163">
        <f>'将来負担比率（分子）の構造'!K$45</f>
        <v>62</v>
      </c>
      <c r="I62" s="163"/>
      <c r="J62" s="163"/>
      <c r="K62" s="163">
        <f>'将来負担比率（分子）の構造'!L$45</f>
        <v>45</v>
      </c>
      <c r="L62" s="163"/>
      <c r="M62" s="163"/>
      <c r="N62" s="163">
        <f>'将来負担比率（分子）の構造'!M$45</f>
        <v>50</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1859</v>
      </c>
      <c r="C64" s="163"/>
      <c r="D64" s="163"/>
      <c r="E64" s="163">
        <f>'将来負担比率（分子）の構造'!J$43</f>
        <v>1682</v>
      </c>
      <c r="F64" s="163"/>
      <c r="G64" s="163"/>
      <c r="H64" s="163">
        <f>'将来負担比率（分子）の構造'!K$43</f>
        <v>1498</v>
      </c>
      <c r="I64" s="163"/>
      <c r="J64" s="163"/>
      <c r="K64" s="163">
        <f>'将来負担比率（分子）の構造'!L$43</f>
        <v>1334</v>
      </c>
      <c r="L64" s="163"/>
      <c r="M64" s="163"/>
      <c r="N64" s="163">
        <f>'将来負担比率（分子）の構造'!M$43</f>
        <v>1121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3213</v>
      </c>
      <c r="C66" s="163"/>
      <c r="D66" s="163"/>
      <c r="E66" s="163">
        <f>'将来負担比率（分子）の構造'!J$41</f>
        <v>3071</v>
      </c>
      <c r="F66" s="163"/>
      <c r="G66" s="163"/>
      <c r="H66" s="163">
        <f>'将来負担比率（分子）の構造'!K$41</f>
        <v>2646</v>
      </c>
      <c r="I66" s="163"/>
      <c r="J66" s="163"/>
      <c r="K66" s="163">
        <f>'将来負担比率（分子）の構造'!L$41</f>
        <v>2196</v>
      </c>
      <c r="L66" s="163"/>
      <c r="M66" s="163"/>
      <c r="N66" s="163">
        <f>'将来負担比率（分子）の構造'!M$41</f>
        <v>1814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772</v>
      </c>
      <c r="C72" s="167">
        <f>基金残高に係る経年分析!G55</f>
        <v>764</v>
      </c>
      <c r="D72" s="167">
        <f>基金残高に係る経年分析!H55</f>
        <v>636</v>
      </c>
    </row>
    <row r="73" spans="1:16" x14ac:dyDescent="0.15">
      <c r="A73" s="166" t="s">
        <v>74</v>
      </c>
      <c r="B73" s="167">
        <f>基金残高に係る経年分析!F56</f>
        <v>112</v>
      </c>
      <c r="C73" s="167">
        <f>基金残高に係る経年分析!G56</f>
        <v>95</v>
      </c>
      <c r="D73" s="167">
        <f>基金残高に係る経年分析!H56</f>
        <v>62</v>
      </c>
    </row>
    <row r="74" spans="1:16" x14ac:dyDescent="0.15">
      <c r="A74" s="166" t="s">
        <v>75</v>
      </c>
      <c r="B74" s="167">
        <f>基金残高に係る経年分析!F57</f>
        <v>720</v>
      </c>
      <c r="C74" s="167">
        <f>基金残高に係る経年分析!G57</f>
        <v>570</v>
      </c>
      <c r="D74" s="167">
        <f>基金残高に係る経年分析!H57</f>
        <v>342</v>
      </c>
    </row>
  </sheetData>
  <sheetProtection algorithmName="SHA-512" hashValue="arxO1xAUr0w8bUEddsrMb6Otk/uKiR7aaZ7orahMV2xRzdIXsi2zEIDJ/1VW/u/gc6BtaIxOuj19MWlONQWNGw==" saltValue="g2JMIfePZwtQL0kMKbTC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941725</v>
      </c>
      <c r="S5" s="677"/>
      <c r="T5" s="677"/>
      <c r="U5" s="677"/>
      <c r="V5" s="677"/>
      <c r="W5" s="677"/>
      <c r="X5" s="677"/>
      <c r="Y5" s="702"/>
      <c r="Z5" s="715">
        <v>23.6</v>
      </c>
      <c r="AA5" s="715"/>
      <c r="AB5" s="715"/>
      <c r="AC5" s="715"/>
      <c r="AD5" s="716">
        <v>941725</v>
      </c>
      <c r="AE5" s="716"/>
      <c r="AF5" s="716"/>
      <c r="AG5" s="716"/>
      <c r="AH5" s="716"/>
      <c r="AI5" s="716"/>
      <c r="AJ5" s="716"/>
      <c r="AK5" s="716"/>
      <c r="AL5" s="703">
        <v>43.5</v>
      </c>
      <c r="AM5" s="685"/>
      <c r="AN5" s="685"/>
      <c r="AO5" s="704"/>
      <c r="AP5" s="679" t="s">
        <v>216</v>
      </c>
      <c r="AQ5" s="680"/>
      <c r="AR5" s="680"/>
      <c r="AS5" s="680"/>
      <c r="AT5" s="680"/>
      <c r="AU5" s="680"/>
      <c r="AV5" s="680"/>
      <c r="AW5" s="680"/>
      <c r="AX5" s="680"/>
      <c r="AY5" s="680"/>
      <c r="AZ5" s="680"/>
      <c r="BA5" s="680"/>
      <c r="BB5" s="680"/>
      <c r="BC5" s="680"/>
      <c r="BD5" s="680"/>
      <c r="BE5" s="680"/>
      <c r="BF5" s="681"/>
      <c r="BG5" s="621">
        <v>941725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11556</v>
      </c>
      <c r="S6" s="622"/>
      <c r="T6" s="622"/>
      <c r="U6" s="622"/>
      <c r="V6" s="622"/>
      <c r="W6" s="622"/>
      <c r="X6" s="622"/>
      <c r="Y6" s="623"/>
      <c r="Z6" s="659">
        <v>0.3</v>
      </c>
      <c r="AA6" s="659"/>
      <c r="AB6" s="659"/>
      <c r="AC6" s="659"/>
      <c r="AD6" s="660">
        <v>11556</v>
      </c>
      <c r="AE6" s="660"/>
      <c r="AF6" s="660"/>
      <c r="AG6" s="660"/>
      <c r="AH6" s="660"/>
      <c r="AI6" s="660"/>
      <c r="AJ6" s="660"/>
      <c r="AK6" s="660"/>
      <c r="AL6" s="624">
        <v>0.5</v>
      </c>
      <c r="AM6" s="625"/>
      <c r="AN6" s="625"/>
      <c r="AO6" s="661"/>
      <c r="AP6" s="618" t="s">
        <v>221</v>
      </c>
      <c r="AQ6" s="619"/>
      <c r="AR6" s="619"/>
      <c r="AS6" s="619"/>
      <c r="AT6" s="619"/>
      <c r="AU6" s="619"/>
      <c r="AV6" s="619"/>
      <c r="AW6" s="619"/>
      <c r="AX6" s="619"/>
      <c r="AY6" s="619"/>
      <c r="AZ6" s="619"/>
      <c r="BA6" s="619"/>
      <c r="BB6" s="619"/>
      <c r="BC6" s="619"/>
      <c r="BD6" s="619"/>
      <c r="BE6" s="619"/>
      <c r="BF6" s="620"/>
      <c r="BG6" s="621">
        <v>941725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51022</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51022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440</v>
      </c>
      <c r="S7" s="622"/>
      <c r="T7" s="622"/>
      <c r="U7" s="622"/>
      <c r="V7" s="622"/>
      <c r="W7" s="622"/>
      <c r="X7" s="622"/>
      <c r="Y7" s="623"/>
      <c r="Z7" s="659">
        <v>0</v>
      </c>
      <c r="AA7" s="659"/>
      <c r="AB7" s="659"/>
      <c r="AC7" s="659"/>
      <c r="AD7" s="660">
        <v>440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225631</v>
      </c>
      <c r="BH7" s="622"/>
      <c r="BI7" s="622"/>
      <c r="BJ7" s="622"/>
      <c r="BK7" s="622"/>
      <c r="BL7" s="622"/>
      <c r="BM7" s="622"/>
      <c r="BN7" s="623"/>
      <c r="BO7" s="659">
        <v>24</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863767</v>
      </c>
      <c r="CS7" s="622"/>
      <c r="CT7" s="622"/>
      <c r="CU7" s="622"/>
      <c r="CV7" s="622"/>
      <c r="CW7" s="622"/>
      <c r="CX7" s="622"/>
      <c r="CY7" s="623"/>
      <c r="CZ7" s="659">
        <v>23.7</v>
      </c>
      <c r="DA7" s="659"/>
      <c r="DB7" s="659"/>
      <c r="DC7" s="659"/>
      <c r="DD7" s="627">
        <v>30971</v>
      </c>
      <c r="DE7" s="622"/>
      <c r="DF7" s="622"/>
      <c r="DG7" s="622"/>
      <c r="DH7" s="622"/>
      <c r="DI7" s="622"/>
      <c r="DJ7" s="622"/>
      <c r="DK7" s="622"/>
      <c r="DL7" s="622"/>
      <c r="DM7" s="622"/>
      <c r="DN7" s="622"/>
      <c r="DO7" s="622"/>
      <c r="DP7" s="623"/>
      <c r="DQ7" s="627">
        <v>643719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5838</v>
      </c>
      <c r="S8" s="622"/>
      <c r="T8" s="622"/>
      <c r="U8" s="622"/>
      <c r="V8" s="622"/>
      <c r="W8" s="622"/>
      <c r="X8" s="622"/>
      <c r="Y8" s="623"/>
      <c r="Z8" s="659">
        <v>0.1</v>
      </c>
      <c r="AA8" s="659"/>
      <c r="AB8" s="659"/>
      <c r="AC8" s="659"/>
      <c r="AD8" s="660">
        <v>5838</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5101</v>
      </c>
      <c r="BH8" s="622"/>
      <c r="BI8" s="622"/>
      <c r="BJ8" s="622"/>
      <c r="BK8" s="622"/>
      <c r="BL8" s="622"/>
      <c r="BM8" s="622"/>
      <c r="BN8" s="623"/>
      <c r="BO8" s="659">
        <v>0.5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594539</v>
      </c>
      <c r="CS8" s="622"/>
      <c r="CT8" s="622"/>
      <c r="CU8" s="622"/>
      <c r="CV8" s="622"/>
      <c r="CW8" s="622"/>
      <c r="CX8" s="622"/>
      <c r="CY8" s="623"/>
      <c r="CZ8" s="659">
        <v>16.3</v>
      </c>
      <c r="DA8" s="659"/>
      <c r="DB8" s="659"/>
      <c r="DC8" s="659"/>
      <c r="DD8" s="627">
        <v>26299</v>
      </c>
      <c r="DE8" s="622"/>
      <c r="DF8" s="622"/>
      <c r="DG8" s="622"/>
      <c r="DH8" s="622"/>
      <c r="DI8" s="622"/>
      <c r="DJ8" s="622"/>
      <c r="DK8" s="622"/>
      <c r="DL8" s="622"/>
      <c r="DM8" s="622"/>
      <c r="DN8" s="622"/>
      <c r="DO8" s="622"/>
      <c r="DP8" s="623"/>
      <c r="DQ8" s="627">
        <v>423038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7595</v>
      </c>
      <c r="S9" s="622"/>
      <c r="T9" s="622"/>
      <c r="U9" s="622"/>
      <c r="V9" s="622"/>
      <c r="W9" s="622"/>
      <c r="X9" s="622"/>
      <c r="Y9" s="623"/>
      <c r="Z9" s="659">
        <v>0.2</v>
      </c>
      <c r="AA9" s="659"/>
      <c r="AB9" s="659"/>
      <c r="AC9" s="659"/>
      <c r="AD9" s="660">
        <v>7595</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179061</v>
      </c>
      <c r="BH9" s="622"/>
      <c r="BI9" s="622"/>
      <c r="BJ9" s="622"/>
      <c r="BK9" s="622"/>
      <c r="BL9" s="622"/>
      <c r="BM9" s="622"/>
      <c r="BN9" s="623"/>
      <c r="BO9" s="659">
        <v>19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589203</v>
      </c>
      <c r="CS9" s="622"/>
      <c r="CT9" s="622"/>
      <c r="CU9" s="622"/>
      <c r="CV9" s="622"/>
      <c r="CW9" s="622"/>
      <c r="CX9" s="622"/>
      <c r="CY9" s="623"/>
      <c r="CZ9" s="659">
        <v>16.100000000000001</v>
      </c>
      <c r="DA9" s="659"/>
      <c r="DB9" s="659"/>
      <c r="DC9" s="659"/>
      <c r="DD9" s="627">
        <v>24957</v>
      </c>
      <c r="DE9" s="622"/>
      <c r="DF9" s="622"/>
      <c r="DG9" s="622"/>
      <c r="DH9" s="622"/>
      <c r="DI9" s="622"/>
      <c r="DJ9" s="622"/>
      <c r="DK9" s="622"/>
      <c r="DL9" s="622"/>
      <c r="DM9" s="622"/>
      <c r="DN9" s="622"/>
      <c r="DO9" s="622"/>
      <c r="DP9" s="623"/>
      <c r="DQ9" s="627">
        <v>439240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16116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94400</v>
      </c>
      <c r="S11" s="622"/>
      <c r="T11" s="622"/>
      <c r="U11" s="622"/>
      <c r="V11" s="622"/>
      <c r="W11" s="622"/>
      <c r="X11" s="622"/>
      <c r="Y11" s="623"/>
      <c r="Z11" s="624">
        <v>2.4</v>
      </c>
      <c r="AA11" s="625"/>
      <c r="AB11" s="625"/>
      <c r="AC11" s="626"/>
      <c r="AD11" s="627">
        <v>94400</v>
      </c>
      <c r="AE11" s="622"/>
      <c r="AF11" s="622"/>
      <c r="AG11" s="622"/>
      <c r="AH11" s="622"/>
      <c r="AI11" s="622"/>
      <c r="AJ11" s="622"/>
      <c r="AK11" s="623"/>
      <c r="AL11" s="624">
        <v>4.4000000000000004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25353</v>
      </c>
      <c r="BH11" s="622"/>
      <c r="BI11" s="622"/>
      <c r="BJ11" s="622"/>
      <c r="BK11" s="622"/>
      <c r="BL11" s="622"/>
      <c r="BM11" s="622"/>
      <c r="BN11" s="623"/>
      <c r="BO11" s="659">
        <v>2.7</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31631</v>
      </c>
      <c r="CS11" s="622"/>
      <c r="CT11" s="622"/>
      <c r="CU11" s="622"/>
      <c r="CV11" s="622"/>
      <c r="CW11" s="622"/>
      <c r="CX11" s="622"/>
      <c r="CY11" s="623"/>
      <c r="CZ11" s="659">
        <v>0.9</v>
      </c>
      <c r="DA11" s="659"/>
      <c r="DB11" s="659"/>
      <c r="DC11" s="659"/>
      <c r="DD11" s="627">
        <v>991</v>
      </c>
      <c r="DE11" s="622"/>
      <c r="DF11" s="622"/>
      <c r="DG11" s="622"/>
      <c r="DH11" s="622"/>
      <c r="DI11" s="622"/>
      <c r="DJ11" s="622"/>
      <c r="DK11" s="622"/>
      <c r="DL11" s="622"/>
      <c r="DM11" s="622"/>
      <c r="DN11" s="622"/>
      <c r="DO11" s="622"/>
      <c r="DP11" s="623"/>
      <c r="DQ11" s="627">
        <v>31364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681641</v>
      </c>
      <c r="BH12" s="622"/>
      <c r="BI12" s="622"/>
      <c r="BJ12" s="622"/>
      <c r="BK12" s="622"/>
      <c r="BL12" s="622"/>
      <c r="BM12" s="622"/>
      <c r="BN12" s="623"/>
      <c r="BO12" s="659">
        <v>72.400000000000006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75351</v>
      </c>
      <c r="CS12" s="622"/>
      <c r="CT12" s="622"/>
      <c r="CU12" s="622"/>
      <c r="CV12" s="622"/>
      <c r="CW12" s="622"/>
      <c r="CX12" s="622"/>
      <c r="CY12" s="623"/>
      <c r="CZ12" s="659">
        <v>2.1</v>
      </c>
      <c r="DA12" s="659"/>
      <c r="DB12" s="659"/>
      <c r="DC12" s="659"/>
      <c r="DD12" s="627">
        <v>17755</v>
      </c>
      <c r="DE12" s="622"/>
      <c r="DF12" s="622"/>
      <c r="DG12" s="622"/>
      <c r="DH12" s="622"/>
      <c r="DI12" s="622"/>
      <c r="DJ12" s="622"/>
      <c r="DK12" s="622"/>
      <c r="DL12" s="622"/>
      <c r="DM12" s="622"/>
      <c r="DN12" s="622"/>
      <c r="DO12" s="622"/>
      <c r="DP12" s="623"/>
      <c r="DQ12" s="627">
        <v>42769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680429</v>
      </c>
      <c r="BH13" s="622"/>
      <c r="BI13" s="622"/>
      <c r="BJ13" s="622"/>
      <c r="BK13" s="622"/>
      <c r="BL13" s="622"/>
      <c r="BM13" s="622"/>
      <c r="BN13" s="623"/>
      <c r="BO13" s="659">
        <v>72.3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484004</v>
      </c>
      <c r="CS13" s="622"/>
      <c r="CT13" s="622"/>
      <c r="CU13" s="622"/>
      <c r="CV13" s="622"/>
      <c r="CW13" s="622"/>
      <c r="CX13" s="622"/>
      <c r="CY13" s="623"/>
      <c r="CZ13" s="659">
        <v>13.3</v>
      </c>
      <c r="DA13" s="659"/>
      <c r="DB13" s="659"/>
      <c r="DC13" s="659"/>
      <c r="DD13" s="627">
        <v>226034</v>
      </c>
      <c r="DE13" s="622"/>
      <c r="DF13" s="622"/>
      <c r="DG13" s="622"/>
      <c r="DH13" s="622"/>
      <c r="DI13" s="622"/>
      <c r="DJ13" s="622"/>
      <c r="DK13" s="622"/>
      <c r="DL13" s="622"/>
      <c r="DM13" s="622"/>
      <c r="DN13" s="622"/>
      <c r="DO13" s="622"/>
      <c r="DP13" s="623"/>
      <c r="DQ13" s="627">
        <v>340483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14046</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218592</v>
      </c>
      <c r="CS14" s="622"/>
      <c r="CT14" s="622"/>
      <c r="CU14" s="622"/>
      <c r="CV14" s="622"/>
      <c r="CW14" s="622"/>
      <c r="CX14" s="622"/>
      <c r="CY14" s="623"/>
      <c r="CZ14" s="659">
        <v>6</v>
      </c>
      <c r="DA14" s="659"/>
      <c r="DB14" s="659"/>
      <c r="DC14" s="659"/>
      <c r="DD14" s="627">
        <v>155092</v>
      </c>
      <c r="DE14" s="622"/>
      <c r="DF14" s="622"/>
      <c r="DG14" s="622"/>
      <c r="DH14" s="622"/>
      <c r="DI14" s="622"/>
      <c r="DJ14" s="622"/>
      <c r="DK14" s="622"/>
      <c r="DL14" s="622"/>
      <c r="DM14" s="622"/>
      <c r="DN14" s="622"/>
      <c r="DO14" s="622"/>
      <c r="DP14" s="623"/>
      <c r="DQ14" s="627">
        <v>77510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1368</v>
      </c>
      <c r="S15" s="622"/>
      <c r="T15" s="622"/>
      <c r="U15" s="622"/>
      <c r="V15" s="622"/>
      <c r="W15" s="622"/>
      <c r="X15" s="622"/>
      <c r="Y15" s="623"/>
      <c r="Z15" s="659">
        <v>0</v>
      </c>
      <c r="AA15" s="659"/>
      <c r="AB15" s="659"/>
      <c r="AC15" s="659"/>
      <c r="AD15" s="660">
        <v>1368</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20407</v>
      </c>
      <c r="BH15" s="622"/>
      <c r="BI15" s="622"/>
      <c r="BJ15" s="622"/>
      <c r="BK15" s="622"/>
      <c r="BL15" s="622"/>
      <c r="BM15" s="622"/>
      <c r="BN15" s="623"/>
      <c r="BO15" s="659">
        <v>2.2000000000000002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265834</v>
      </c>
      <c r="CS15" s="622"/>
      <c r="CT15" s="622"/>
      <c r="CU15" s="622"/>
      <c r="CV15" s="622"/>
      <c r="CW15" s="622"/>
      <c r="CX15" s="622"/>
      <c r="CY15" s="623"/>
      <c r="CZ15" s="659">
        <v>7.3</v>
      </c>
      <c r="DA15" s="659"/>
      <c r="DB15" s="659"/>
      <c r="DC15" s="659"/>
      <c r="DD15" s="627">
        <v>61983</v>
      </c>
      <c r="DE15" s="622"/>
      <c r="DF15" s="622"/>
      <c r="DG15" s="622"/>
      <c r="DH15" s="622"/>
      <c r="DI15" s="622"/>
      <c r="DJ15" s="622"/>
      <c r="DK15" s="622"/>
      <c r="DL15" s="622"/>
      <c r="DM15" s="622"/>
      <c r="DN15" s="622"/>
      <c r="DO15" s="622"/>
      <c r="DP15" s="623"/>
      <c r="DQ15" s="627">
        <v>191493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13567</v>
      </c>
      <c r="S16" s="622"/>
      <c r="T16" s="622"/>
      <c r="U16" s="622"/>
      <c r="V16" s="622"/>
      <c r="W16" s="622"/>
      <c r="X16" s="622"/>
      <c r="Y16" s="623"/>
      <c r="Z16" s="659">
        <v>0.3</v>
      </c>
      <c r="AA16" s="659"/>
      <c r="AB16" s="659"/>
      <c r="AC16" s="659"/>
      <c r="AD16" s="660">
        <v>13567</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14673</v>
      </c>
      <c r="S17" s="622"/>
      <c r="T17" s="622"/>
      <c r="U17" s="622"/>
      <c r="V17" s="622"/>
      <c r="W17" s="622"/>
      <c r="X17" s="622"/>
      <c r="Y17" s="623"/>
      <c r="Z17" s="659">
        <v>0.4</v>
      </c>
      <c r="AA17" s="659"/>
      <c r="AB17" s="659"/>
      <c r="AC17" s="659"/>
      <c r="AD17" s="660">
        <v>14673</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477186</v>
      </c>
      <c r="CS17" s="622"/>
      <c r="CT17" s="622"/>
      <c r="CU17" s="622"/>
      <c r="CV17" s="622"/>
      <c r="CW17" s="622"/>
      <c r="CX17" s="622"/>
      <c r="CY17" s="623"/>
      <c r="CZ17" s="659">
        <v>13.1</v>
      </c>
      <c r="DA17" s="659"/>
      <c r="DB17" s="659"/>
      <c r="DC17" s="659"/>
      <c r="DD17" s="627" t="s">
        <v>122</v>
      </c>
      <c r="DE17" s="622"/>
      <c r="DF17" s="622"/>
      <c r="DG17" s="622"/>
      <c r="DH17" s="622"/>
      <c r="DI17" s="622"/>
      <c r="DJ17" s="622"/>
      <c r="DK17" s="622"/>
      <c r="DL17" s="622"/>
      <c r="DM17" s="622"/>
      <c r="DN17" s="622"/>
      <c r="DO17" s="622"/>
      <c r="DP17" s="623"/>
      <c r="DQ17" s="627">
        <v>474508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948</v>
      </c>
      <c r="S18" s="622"/>
      <c r="T18" s="622"/>
      <c r="U18" s="622"/>
      <c r="V18" s="622"/>
      <c r="W18" s="622"/>
      <c r="X18" s="622"/>
      <c r="Y18" s="623"/>
      <c r="Z18" s="659">
        <v>0</v>
      </c>
      <c r="AA18" s="659"/>
      <c r="AB18" s="659"/>
      <c r="AC18" s="659"/>
      <c r="AD18" s="660">
        <v>948</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13725</v>
      </c>
      <c r="S19" s="622"/>
      <c r="T19" s="622"/>
      <c r="U19" s="622"/>
      <c r="V19" s="622"/>
      <c r="W19" s="622"/>
      <c r="X19" s="622"/>
      <c r="Y19" s="623"/>
      <c r="Z19" s="659">
        <v>0.3</v>
      </c>
      <c r="AA19" s="659"/>
      <c r="AB19" s="659"/>
      <c r="AC19" s="659"/>
      <c r="AD19" s="660">
        <v>13725</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3651131</v>
      </c>
      <c r="CS20" s="622"/>
      <c r="CT20" s="622"/>
      <c r="CU20" s="622"/>
      <c r="CV20" s="622"/>
      <c r="CW20" s="622"/>
      <c r="CX20" s="622"/>
      <c r="CY20" s="623"/>
      <c r="CZ20" s="659">
        <v>100</v>
      </c>
      <c r="DA20" s="659"/>
      <c r="DB20" s="659"/>
      <c r="DC20" s="659"/>
      <c r="DD20" s="627">
        <v>544082</v>
      </c>
      <c r="DE20" s="622"/>
      <c r="DF20" s="622"/>
      <c r="DG20" s="622"/>
      <c r="DH20" s="622"/>
      <c r="DI20" s="622"/>
      <c r="DJ20" s="622"/>
      <c r="DK20" s="622"/>
      <c r="DL20" s="622"/>
      <c r="DM20" s="622"/>
      <c r="DN20" s="622"/>
      <c r="DO20" s="622"/>
      <c r="DP20" s="623"/>
      <c r="DQ20" s="627">
        <v>2715148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1309073</v>
      </c>
      <c r="S21" s="622"/>
      <c r="T21" s="622"/>
      <c r="U21" s="622"/>
      <c r="V21" s="622"/>
      <c r="W21" s="622"/>
      <c r="X21" s="622"/>
      <c r="Y21" s="623"/>
      <c r="Z21" s="659">
        <v>32.799999999999997</v>
      </c>
      <c r="AA21" s="659"/>
      <c r="AB21" s="659"/>
      <c r="AC21" s="659"/>
      <c r="AD21" s="660">
        <v>1074949</v>
      </c>
      <c r="AE21" s="660"/>
      <c r="AF21" s="660"/>
      <c r="AG21" s="660"/>
      <c r="AH21" s="660"/>
      <c r="AI21" s="660"/>
      <c r="AJ21" s="660"/>
      <c r="AK21" s="660"/>
      <c r="AL21" s="624">
        <v>49.6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1074949</v>
      </c>
      <c r="S22" s="622"/>
      <c r="T22" s="622"/>
      <c r="U22" s="622"/>
      <c r="V22" s="622"/>
      <c r="W22" s="622"/>
      <c r="X22" s="622"/>
      <c r="Y22" s="623"/>
      <c r="Z22" s="659">
        <v>26.9</v>
      </c>
      <c r="AA22" s="659"/>
      <c r="AB22" s="659"/>
      <c r="AC22" s="659"/>
      <c r="AD22" s="660">
        <v>1074949</v>
      </c>
      <c r="AE22" s="660"/>
      <c r="AF22" s="660"/>
      <c r="AG22" s="660"/>
      <c r="AH22" s="660"/>
      <c r="AI22" s="660"/>
      <c r="AJ22" s="660"/>
      <c r="AK22" s="660"/>
      <c r="AL22" s="624">
        <v>49.6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234124</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1410207</v>
      </c>
      <c r="CS24" s="677"/>
      <c r="CT24" s="677"/>
      <c r="CU24" s="677"/>
      <c r="CV24" s="677"/>
      <c r="CW24" s="677"/>
      <c r="CX24" s="677"/>
      <c r="CY24" s="702"/>
      <c r="CZ24" s="703">
        <v>38.6</v>
      </c>
      <c r="DA24" s="685"/>
      <c r="DB24" s="685"/>
      <c r="DC24" s="705"/>
      <c r="DD24" s="701">
        <v>1210460</v>
      </c>
      <c r="DE24" s="677"/>
      <c r="DF24" s="677"/>
      <c r="DG24" s="677"/>
      <c r="DH24" s="677"/>
      <c r="DI24" s="677"/>
      <c r="DJ24" s="677"/>
      <c r="DK24" s="702"/>
      <c r="DL24" s="701">
        <v>1189954</v>
      </c>
      <c r="DM24" s="677"/>
      <c r="DN24" s="677"/>
      <c r="DO24" s="677"/>
      <c r="DP24" s="677"/>
      <c r="DQ24" s="677"/>
      <c r="DR24" s="677"/>
      <c r="DS24" s="677"/>
      <c r="DT24" s="677"/>
      <c r="DU24" s="677"/>
      <c r="DV24" s="702"/>
      <c r="DW24" s="703">
        <v>54.8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2400235</v>
      </c>
      <c r="S25" s="622"/>
      <c r="T25" s="622"/>
      <c r="U25" s="622"/>
      <c r="V25" s="622"/>
      <c r="W25" s="622"/>
      <c r="X25" s="622"/>
      <c r="Y25" s="623"/>
      <c r="Z25" s="659">
        <v>60.1</v>
      </c>
      <c r="AA25" s="659"/>
      <c r="AB25" s="659"/>
      <c r="AC25" s="659"/>
      <c r="AD25" s="660">
        <v>2166111</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764875</v>
      </c>
      <c r="CS25" s="634"/>
      <c r="CT25" s="634"/>
      <c r="CU25" s="634"/>
      <c r="CV25" s="634"/>
      <c r="CW25" s="634"/>
      <c r="CX25" s="634"/>
      <c r="CY25" s="635"/>
      <c r="CZ25" s="624">
        <v>20.9</v>
      </c>
      <c r="DA25" s="636"/>
      <c r="DB25" s="636"/>
      <c r="DC25" s="637"/>
      <c r="DD25" s="627">
        <v>658925</v>
      </c>
      <c r="DE25" s="634"/>
      <c r="DF25" s="634"/>
      <c r="DG25" s="634"/>
      <c r="DH25" s="634"/>
      <c r="DI25" s="634"/>
      <c r="DJ25" s="634"/>
      <c r="DK25" s="635"/>
      <c r="DL25" s="627">
        <v>646919</v>
      </c>
      <c r="DM25" s="634"/>
      <c r="DN25" s="634"/>
      <c r="DO25" s="634"/>
      <c r="DP25" s="634"/>
      <c r="DQ25" s="634"/>
      <c r="DR25" s="634"/>
      <c r="DS25" s="634"/>
      <c r="DT25" s="634"/>
      <c r="DU25" s="634"/>
      <c r="DV25" s="635"/>
      <c r="DW25" s="624">
        <v>29.8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475839</v>
      </c>
      <c r="CS26" s="622"/>
      <c r="CT26" s="622"/>
      <c r="CU26" s="622"/>
      <c r="CV26" s="622"/>
      <c r="CW26" s="622"/>
      <c r="CX26" s="622"/>
      <c r="CY26" s="623"/>
      <c r="CZ26" s="624">
        <v>13</v>
      </c>
      <c r="DA26" s="636"/>
      <c r="DB26" s="636"/>
      <c r="DC26" s="637"/>
      <c r="DD26" s="627">
        <v>381717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14888</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941725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168146</v>
      </c>
      <c r="CS27" s="634"/>
      <c r="CT27" s="634"/>
      <c r="CU27" s="634"/>
      <c r="CV27" s="634"/>
      <c r="CW27" s="634"/>
      <c r="CX27" s="634"/>
      <c r="CY27" s="635"/>
      <c r="CZ27" s="624">
        <v>4.5999999999999996</v>
      </c>
      <c r="DA27" s="636"/>
      <c r="DB27" s="636"/>
      <c r="DC27" s="637"/>
      <c r="DD27" s="627">
        <v>77027</v>
      </c>
      <c r="DE27" s="634"/>
      <c r="DF27" s="634"/>
      <c r="DG27" s="634"/>
      <c r="DH27" s="634"/>
      <c r="DI27" s="634"/>
      <c r="DJ27" s="634"/>
      <c r="DK27" s="635"/>
      <c r="DL27" s="627">
        <v>68527</v>
      </c>
      <c r="DM27" s="634"/>
      <c r="DN27" s="634"/>
      <c r="DO27" s="634"/>
      <c r="DP27" s="634"/>
      <c r="DQ27" s="634"/>
      <c r="DR27" s="634"/>
      <c r="DS27" s="634"/>
      <c r="DT27" s="634"/>
      <c r="DU27" s="634"/>
      <c r="DV27" s="635"/>
      <c r="DW27" s="624">
        <v>3.2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155139</v>
      </c>
      <c r="S28" s="622"/>
      <c r="T28" s="622"/>
      <c r="U28" s="622"/>
      <c r="V28" s="622"/>
      <c r="W28" s="622"/>
      <c r="X28" s="622"/>
      <c r="Y28" s="623"/>
      <c r="Z28" s="659">
        <v>3.9</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477186</v>
      </c>
      <c r="CS28" s="622"/>
      <c r="CT28" s="622"/>
      <c r="CU28" s="622"/>
      <c r="CV28" s="622"/>
      <c r="CW28" s="622"/>
      <c r="CX28" s="622"/>
      <c r="CY28" s="623"/>
      <c r="CZ28" s="624">
        <v>13.1</v>
      </c>
      <c r="DA28" s="636"/>
      <c r="DB28" s="636"/>
      <c r="DC28" s="637"/>
      <c r="DD28" s="627">
        <v>474508</v>
      </c>
      <c r="DE28" s="622"/>
      <c r="DF28" s="622"/>
      <c r="DG28" s="622"/>
      <c r="DH28" s="622"/>
      <c r="DI28" s="622"/>
      <c r="DJ28" s="622"/>
      <c r="DK28" s="623"/>
      <c r="DL28" s="627">
        <v>474508</v>
      </c>
      <c r="DM28" s="622"/>
      <c r="DN28" s="622"/>
      <c r="DO28" s="622"/>
      <c r="DP28" s="622"/>
      <c r="DQ28" s="622"/>
      <c r="DR28" s="622"/>
      <c r="DS28" s="622"/>
      <c r="DT28" s="622"/>
      <c r="DU28" s="622"/>
      <c r="DV28" s="623"/>
      <c r="DW28" s="624">
        <v>21.8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18508</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477186</v>
      </c>
      <c r="CS29" s="634"/>
      <c r="CT29" s="634"/>
      <c r="CU29" s="634"/>
      <c r="CV29" s="634"/>
      <c r="CW29" s="634"/>
      <c r="CX29" s="634"/>
      <c r="CY29" s="635"/>
      <c r="CZ29" s="624">
        <v>13.1</v>
      </c>
      <c r="DA29" s="636"/>
      <c r="DB29" s="636"/>
      <c r="DC29" s="637"/>
      <c r="DD29" s="627">
        <v>474508</v>
      </c>
      <c r="DE29" s="634"/>
      <c r="DF29" s="634"/>
      <c r="DG29" s="634"/>
      <c r="DH29" s="634"/>
      <c r="DI29" s="634"/>
      <c r="DJ29" s="634"/>
      <c r="DK29" s="635"/>
      <c r="DL29" s="627">
        <v>474508</v>
      </c>
      <c r="DM29" s="634"/>
      <c r="DN29" s="634"/>
      <c r="DO29" s="634"/>
      <c r="DP29" s="634"/>
      <c r="DQ29" s="634"/>
      <c r="DR29" s="634"/>
      <c r="DS29" s="634"/>
      <c r="DT29" s="634"/>
      <c r="DU29" s="634"/>
      <c r="DV29" s="635"/>
      <c r="DW29" s="624">
        <v>21.8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118457</v>
      </c>
      <c r="S30" s="622"/>
      <c r="T30" s="622"/>
      <c r="U30" s="622"/>
      <c r="V30" s="622"/>
      <c r="W30" s="622"/>
      <c r="X30" s="622"/>
      <c r="Y30" s="623"/>
      <c r="Z30" s="659">
        <v>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470966</v>
      </c>
      <c r="CS30" s="622"/>
      <c r="CT30" s="622"/>
      <c r="CU30" s="622"/>
      <c r="CV30" s="622"/>
      <c r="CW30" s="622"/>
      <c r="CX30" s="622"/>
      <c r="CY30" s="623"/>
      <c r="CZ30" s="624">
        <v>12.9</v>
      </c>
      <c r="DA30" s="636"/>
      <c r="DB30" s="636"/>
      <c r="DC30" s="637"/>
      <c r="DD30" s="627">
        <v>468308</v>
      </c>
      <c r="DE30" s="622"/>
      <c r="DF30" s="622"/>
      <c r="DG30" s="622"/>
      <c r="DH30" s="622"/>
      <c r="DI30" s="622"/>
      <c r="DJ30" s="622"/>
      <c r="DK30" s="623"/>
      <c r="DL30" s="627">
        <v>468308</v>
      </c>
      <c r="DM30" s="622"/>
      <c r="DN30" s="622"/>
      <c r="DO30" s="622"/>
      <c r="DP30" s="622"/>
      <c r="DQ30" s="622"/>
      <c r="DR30" s="622"/>
      <c r="DS30" s="622"/>
      <c r="DT30" s="622"/>
      <c r="DU30" s="622"/>
      <c r="DV30" s="623"/>
      <c r="DW30" s="624">
        <v>21.6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99.6</v>
      </c>
      <c r="BN31" s="684"/>
      <c r="BO31" s="684"/>
      <c r="BP31" s="684"/>
      <c r="BQ31" s="686"/>
      <c r="BR31" s="683">
        <v>99.9</v>
      </c>
      <c r="BS31" s="684"/>
      <c r="BT31" s="684"/>
      <c r="BU31" s="684"/>
      <c r="BV31" s="684"/>
      <c r="BW31" s="684"/>
      <c r="BX31" s="685">
        <v>99.6</v>
      </c>
      <c r="BY31" s="684"/>
      <c r="BZ31" s="684"/>
      <c r="CA31" s="684"/>
      <c r="CB31" s="686"/>
      <c r="CD31" s="642"/>
      <c r="CE31" s="643"/>
      <c r="CF31" s="618" t="s">
        <v>300</v>
      </c>
      <c r="CG31" s="619"/>
      <c r="CH31" s="619"/>
      <c r="CI31" s="619"/>
      <c r="CJ31" s="619"/>
      <c r="CK31" s="619"/>
      <c r="CL31" s="619"/>
      <c r="CM31" s="619"/>
      <c r="CN31" s="619"/>
      <c r="CO31" s="619"/>
      <c r="CP31" s="619"/>
      <c r="CQ31" s="620"/>
      <c r="CR31" s="621">
        <v>6220</v>
      </c>
      <c r="CS31" s="634"/>
      <c r="CT31" s="634"/>
      <c r="CU31" s="634"/>
      <c r="CV31" s="634"/>
      <c r="CW31" s="634"/>
      <c r="CX31" s="634"/>
      <c r="CY31" s="635"/>
      <c r="CZ31" s="624">
        <v>0.2</v>
      </c>
      <c r="DA31" s="636"/>
      <c r="DB31" s="636"/>
      <c r="DC31" s="637"/>
      <c r="DD31" s="627">
        <v>6200</v>
      </c>
      <c r="DE31" s="634"/>
      <c r="DF31" s="634"/>
      <c r="DG31" s="634"/>
      <c r="DH31" s="634"/>
      <c r="DI31" s="634"/>
      <c r="DJ31" s="634"/>
      <c r="DK31" s="635"/>
      <c r="DL31" s="627">
        <v>6200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106061</v>
      </c>
      <c r="S32" s="622"/>
      <c r="T32" s="622"/>
      <c r="U32" s="622"/>
      <c r="V32" s="622"/>
      <c r="W32" s="622"/>
      <c r="X32" s="622"/>
      <c r="Y32" s="623"/>
      <c r="Z32" s="659">
        <v>2.7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99.7</v>
      </c>
      <c r="BH32" s="634"/>
      <c r="BI32" s="634"/>
      <c r="BJ32" s="634"/>
      <c r="BK32" s="634"/>
      <c r="BL32" s="634"/>
      <c r="BM32" s="625">
        <v>98.5</v>
      </c>
      <c r="BN32" s="634"/>
      <c r="BO32" s="634"/>
      <c r="BP32" s="634"/>
      <c r="BQ32" s="657"/>
      <c r="BR32" s="687">
        <v>99.8</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2920</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100</v>
      </c>
      <c r="BH33" s="606"/>
      <c r="BI33" s="606"/>
      <c r="BJ33" s="606"/>
      <c r="BK33" s="606"/>
      <c r="BL33" s="606"/>
      <c r="BM33" s="652">
        <v>99.9</v>
      </c>
      <c r="BN33" s="606"/>
      <c r="BO33" s="606"/>
      <c r="BP33" s="606"/>
      <c r="BQ33" s="669"/>
      <c r="BR33" s="682">
        <v>100</v>
      </c>
      <c r="BS33" s="606"/>
      <c r="BT33" s="606"/>
      <c r="BU33" s="606"/>
      <c r="BV33" s="606"/>
      <c r="BW33" s="606"/>
      <c r="BX33" s="652">
        <v>99.9</v>
      </c>
      <c r="BY33" s="606"/>
      <c r="BZ33" s="606"/>
      <c r="CA33" s="606"/>
      <c r="CB33" s="669"/>
      <c r="CD33" s="618" t="s">
        <v>307</v>
      </c>
      <c r="CE33" s="619"/>
      <c r="CF33" s="619"/>
      <c r="CG33" s="619"/>
      <c r="CH33" s="619"/>
      <c r="CI33" s="619"/>
      <c r="CJ33" s="619"/>
      <c r="CK33" s="619"/>
      <c r="CL33" s="619"/>
      <c r="CM33" s="619"/>
      <c r="CN33" s="619"/>
      <c r="CO33" s="619"/>
      <c r="CP33" s="619"/>
      <c r="CQ33" s="620"/>
      <c r="CR33" s="621">
        <v>1696842</v>
      </c>
      <c r="CS33" s="634"/>
      <c r="CT33" s="634"/>
      <c r="CU33" s="634"/>
      <c r="CV33" s="634"/>
      <c r="CW33" s="634"/>
      <c r="CX33" s="634"/>
      <c r="CY33" s="635"/>
      <c r="CZ33" s="624">
        <v>46.5</v>
      </c>
      <c r="DA33" s="636"/>
      <c r="DB33" s="636"/>
      <c r="DC33" s="637"/>
      <c r="DD33" s="627">
        <v>1327453</v>
      </c>
      <c r="DE33" s="634"/>
      <c r="DF33" s="634"/>
      <c r="DG33" s="634"/>
      <c r="DH33" s="634"/>
      <c r="DI33" s="634"/>
      <c r="DJ33" s="634"/>
      <c r="DK33" s="635"/>
      <c r="DL33" s="627">
        <v>719762</v>
      </c>
      <c r="DM33" s="634"/>
      <c r="DN33" s="634"/>
      <c r="DO33" s="634"/>
      <c r="DP33" s="634"/>
      <c r="DQ33" s="634"/>
      <c r="DR33" s="634"/>
      <c r="DS33" s="634"/>
      <c r="DT33" s="634"/>
      <c r="DU33" s="634"/>
      <c r="DV33" s="635"/>
      <c r="DW33" s="624">
        <v>33.1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53862</v>
      </c>
      <c r="S34" s="622"/>
      <c r="T34" s="622"/>
      <c r="U34" s="622"/>
      <c r="V34" s="622"/>
      <c r="W34" s="622"/>
      <c r="X34" s="622"/>
      <c r="Y34" s="623"/>
      <c r="Z34" s="659">
        <v>1.3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834387</v>
      </c>
      <c r="CS34" s="622"/>
      <c r="CT34" s="622"/>
      <c r="CU34" s="622"/>
      <c r="CV34" s="622"/>
      <c r="CW34" s="622"/>
      <c r="CX34" s="622"/>
      <c r="CY34" s="623"/>
      <c r="CZ34" s="624">
        <v>22.9</v>
      </c>
      <c r="DA34" s="636"/>
      <c r="DB34" s="636"/>
      <c r="DC34" s="637"/>
      <c r="DD34" s="627">
        <v>579423</v>
      </c>
      <c r="DE34" s="622"/>
      <c r="DF34" s="622"/>
      <c r="DG34" s="622"/>
      <c r="DH34" s="622"/>
      <c r="DI34" s="622"/>
      <c r="DJ34" s="622"/>
      <c r="DK34" s="623"/>
      <c r="DL34" s="627">
        <v>427471</v>
      </c>
      <c r="DM34" s="622"/>
      <c r="DN34" s="622"/>
      <c r="DO34" s="622"/>
      <c r="DP34" s="622"/>
      <c r="DQ34" s="622"/>
      <c r="DR34" s="622"/>
      <c r="DS34" s="622"/>
      <c r="DT34" s="622"/>
      <c r="DU34" s="622"/>
      <c r="DV34" s="623"/>
      <c r="DW34" s="624">
        <v>19.7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714174</v>
      </c>
      <c r="S35" s="622"/>
      <c r="T35" s="622"/>
      <c r="U35" s="622"/>
      <c r="V35" s="622"/>
      <c r="W35" s="622"/>
      <c r="X35" s="622"/>
      <c r="Y35" s="623"/>
      <c r="Z35" s="659">
        <v>17.899999999999999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7043</v>
      </c>
      <c r="CS35" s="634"/>
      <c r="CT35" s="634"/>
      <c r="CU35" s="634"/>
      <c r="CV35" s="634"/>
      <c r="CW35" s="634"/>
      <c r="CX35" s="634"/>
      <c r="CY35" s="635"/>
      <c r="CZ35" s="624">
        <v>0.2</v>
      </c>
      <c r="DA35" s="636"/>
      <c r="DB35" s="636"/>
      <c r="DC35" s="637"/>
      <c r="DD35" s="627">
        <v>5445</v>
      </c>
      <c r="DE35" s="634"/>
      <c r="DF35" s="634"/>
      <c r="DG35" s="634"/>
      <c r="DH35" s="634"/>
      <c r="DI35" s="634"/>
      <c r="DJ35" s="634"/>
      <c r="DK35" s="635"/>
      <c r="DL35" s="627">
        <v>5445</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218220</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396130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25020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385355</v>
      </c>
      <c r="CS36" s="622"/>
      <c r="CT36" s="622"/>
      <c r="CU36" s="622"/>
      <c r="CV36" s="622"/>
      <c r="CW36" s="622"/>
      <c r="CX36" s="622"/>
      <c r="CY36" s="623"/>
      <c r="CZ36" s="624">
        <v>10.6</v>
      </c>
      <c r="DA36" s="636"/>
      <c r="DB36" s="636"/>
      <c r="DC36" s="637"/>
      <c r="DD36" s="627">
        <v>355257</v>
      </c>
      <c r="DE36" s="622"/>
      <c r="DF36" s="622"/>
      <c r="DG36" s="622"/>
      <c r="DH36" s="622"/>
      <c r="DI36" s="622"/>
      <c r="DJ36" s="622"/>
      <c r="DK36" s="623"/>
      <c r="DL36" s="627">
        <v>163835</v>
      </c>
      <c r="DM36" s="622"/>
      <c r="DN36" s="622"/>
      <c r="DO36" s="622"/>
      <c r="DP36" s="622"/>
      <c r="DQ36" s="622"/>
      <c r="DR36" s="622"/>
      <c r="DS36" s="622"/>
      <c r="DT36" s="622"/>
      <c r="DU36" s="622"/>
      <c r="DV36" s="623"/>
      <c r="DW36" s="624">
        <v>7.5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100230</v>
      </c>
      <c r="S37" s="622"/>
      <c r="T37" s="622"/>
      <c r="U37" s="622"/>
      <c r="V37" s="622"/>
      <c r="W37" s="622"/>
      <c r="X37" s="622"/>
      <c r="Y37" s="623"/>
      <c r="Z37" s="659">
        <v>2.5</v>
      </c>
      <c r="AA37" s="659"/>
      <c r="AB37" s="659"/>
      <c r="AC37" s="659"/>
      <c r="AD37" s="660">
        <v>653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20165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7096</v>
      </c>
      <c r="CS37" s="634"/>
      <c r="CT37" s="634"/>
      <c r="CU37" s="634"/>
      <c r="CV37" s="634"/>
      <c r="CW37" s="634"/>
      <c r="CX37" s="634"/>
      <c r="CY37" s="635"/>
      <c r="CZ37" s="624">
        <v>0.2</v>
      </c>
      <c r="DA37" s="636"/>
      <c r="DB37" s="636"/>
      <c r="DC37" s="637"/>
      <c r="DD37" s="627">
        <v>7096</v>
      </c>
      <c r="DE37" s="634"/>
      <c r="DF37" s="634"/>
      <c r="DG37" s="634"/>
      <c r="DH37" s="634"/>
      <c r="DI37" s="634"/>
      <c r="DJ37" s="634"/>
      <c r="DK37" s="635"/>
      <c r="DL37" s="627">
        <v>5187</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89000</v>
      </c>
      <c r="S38" s="622"/>
      <c r="T38" s="622"/>
      <c r="U38" s="622"/>
      <c r="V38" s="622"/>
      <c r="W38" s="622"/>
      <c r="X38" s="622"/>
      <c r="Y38" s="623"/>
      <c r="Z38" s="659">
        <v>2.2000000000000002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66773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311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169357</v>
      </c>
      <c r="CS38" s="622"/>
      <c r="CT38" s="622"/>
      <c r="CU38" s="622"/>
      <c r="CV38" s="622"/>
      <c r="CW38" s="622"/>
      <c r="CX38" s="622"/>
      <c r="CY38" s="623"/>
      <c r="CZ38" s="624">
        <v>4.5999999999999996</v>
      </c>
      <c r="DA38" s="636"/>
      <c r="DB38" s="636"/>
      <c r="DC38" s="637"/>
      <c r="DD38" s="627">
        <v>142702</v>
      </c>
      <c r="DE38" s="622"/>
      <c r="DF38" s="622"/>
      <c r="DG38" s="622"/>
      <c r="DH38" s="622"/>
      <c r="DI38" s="622"/>
      <c r="DJ38" s="622"/>
      <c r="DK38" s="623"/>
      <c r="DL38" s="627">
        <v>123011</v>
      </c>
      <c r="DM38" s="622"/>
      <c r="DN38" s="622"/>
      <c r="DO38" s="622"/>
      <c r="DP38" s="622"/>
      <c r="DQ38" s="622"/>
      <c r="DR38" s="622"/>
      <c r="DS38" s="622"/>
      <c r="DT38" s="622"/>
      <c r="DU38" s="622"/>
      <c r="DV38" s="623"/>
      <c r="DW38" s="624">
        <v>5.7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441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300700</v>
      </c>
      <c r="CS39" s="634"/>
      <c r="CT39" s="634"/>
      <c r="CU39" s="634"/>
      <c r="CV39" s="634"/>
      <c r="CW39" s="634"/>
      <c r="CX39" s="634"/>
      <c r="CY39" s="635"/>
      <c r="CZ39" s="624">
        <v>8.1999999999999993</v>
      </c>
      <c r="DA39" s="636"/>
      <c r="DB39" s="636"/>
      <c r="DC39" s="637"/>
      <c r="DD39" s="627">
        <v>244626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3991694</v>
      </c>
      <c r="S41" s="646"/>
      <c r="T41" s="646"/>
      <c r="U41" s="646"/>
      <c r="V41" s="646"/>
      <c r="W41" s="646"/>
      <c r="X41" s="646"/>
      <c r="Y41" s="649"/>
      <c r="Z41" s="650">
        <v>100</v>
      </c>
      <c r="AA41" s="650"/>
      <c r="AB41" s="650"/>
      <c r="AC41" s="650"/>
      <c r="AD41" s="651">
        <v>2166764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40559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128798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566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544082</v>
      </c>
      <c r="CS42" s="634"/>
      <c r="CT42" s="634"/>
      <c r="CU42" s="634"/>
      <c r="CV42" s="634"/>
      <c r="CW42" s="634"/>
      <c r="CX42" s="634"/>
      <c r="CY42" s="635"/>
      <c r="CZ42" s="624">
        <v>14.9</v>
      </c>
      <c r="DA42" s="636"/>
      <c r="DB42" s="636"/>
      <c r="DC42" s="637"/>
      <c r="DD42" s="627">
        <v>177235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3435</v>
      </c>
      <c r="CS43" s="634"/>
      <c r="CT43" s="634"/>
      <c r="CU43" s="634"/>
      <c r="CV43" s="634"/>
      <c r="CW43" s="634"/>
      <c r="CX43" s="634"/>
      <c r="CY43" s="635"/>
      <c r="CZ43" s="624">
        <v>0.1</v>
      </c>
      <c r="DA43" s="636"/>
      <c r="DB43" s="636"/>
      <c r="DC43" s="637"/>
      <c r="DD43" s="627">
        <v>3435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544082</v>
      </c>
      <c r="CS44" s="622"/>
      <c r="CT44" s="622"/>
      <c r="CU44" s="622"/>
      <c r="CV44" s="622"/>
      <c r="CW44" s="622"/>
      <c r="CX44" s="622"/>
      <c r="CY44" s="623"/>
      <c r="CZ44" s="624">
        <v>14.9</v>
      </c>
      <c r="DA44" s="625"/>
      <c r="DB44" s="625"/>
      <c r="DC44" s="626"/>
      <c r="DD44" s="627">
        <v>177235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1018</v>
      </c>
      <c r="CS45" s="634"/>
      <c r="CT45" s="634"/>
      <c r="CU45" s="634"/>
      <c r="CV45" s="634"/>
      <c r="CW45" s="634"/>
      <c r="CX45" s="634"/>
      <c r="CY45" s="635"/>
      <c r="CZ45" s="624">
        <v>0</v>
      </c>
      <c r="DA45" s="636"/>
      <c r="DB45" s="636"/>
      <c r="DC45" s="637"/>
      <c r="DD45" s="627">
        <v>643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504147</v>
      </c>
      <c r="CS46" s="622"/>
      <c r="CT46" s="622"/>
      <c r="CU46" s="622"/>
      <c r="CV46" s="622"/>
      <c r="CW46" s="622"/>
      <c r="CX46" s="622"/>
      <c r="CY46" s="623"/>
      <c r="CZ46" s="624">
        <v>13.8</v>
      </c>
      <c r="DA46" s="625"/>
      <c r="DB46" s="625"/>
      <c r="DC46" s="626"/>
      <c r="DD46" s="627">
        <v>137675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3651131</v>
      </c>
      <c r="CS49" s="606"/>
      <c r="CT49" s="606"/>
      <c r="CU49" s="606"/>
      <c r="CV49" s="606"/>
      <c r="CW49" s="606"/>
      <c r="CX49" s="606"/>
      <c r="CY49" s="607"/>
      <c r="CZ49" s="608">
        <v>100</v>
      </c>
      <c r="DA49" s="609"/>
      <c r="DB49" s="609"/>
      <c r="DC49" s="610"/>
      <c r="DD49" s="611">
        <v>2715148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no8nki6nzuOFnLWNS11jkXVQBwa9talZd1rEPzBzNxpOzzFnRYezLqxoBYXsPrILpomm6iOZbGdfvluuV5q6A==" saltValue="WyVh5pCMUtETNv2lzbrE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3855</v>
      </c>
      <c r="R7" s="1103"/>
      <c r="S7" s="1103"/>
      <c r="T7" s="1103"/>
      <c r="U7" s="1103"/>
      <c r="V7" s="1103">
        <v>3561</v>
      </c>
      <c r="W7" s="1103"/>
      <c r="X7" s="1103"/>
      <c r="Y7" s="1103"/>
      <c r="Z7" s="1103"/>
      <c r="AA7" s="1103">
        <v>294</v>
      </c>
      <c r="AB7" s="1103"/>
      <c r="AC7" s="1103"/>
      <c r="AD7" s="1103"/>
      <c r="AE7" s="1104"/>
      <c r="AF7" s="1105">
        <v>160</v>
      </c>
      <c r="AG7" s="1106"/>
      <c r="AH7" s="1106"/>
      <c r="AI7" s="1106"/>
      <c r="AJ7" s="1107"/>
      <c r="AK7" s="1108">
        <v>717</v>
      </c>
      <c r="AL7" s="1109"/>
      <c r="AM7" s="1109"/>
      <c r="AN7" s="1109"/>
      <c r="AO7" s="1109"/>
      <c r="AP7" s="1109">
        <v>1668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281</v>
      </c>
      <c r="R8" s="1039"/>
      <c r="S8" s="1039"/>
      <c r="T8" s="1039"/>
      <c r="U8" s="1039"/>
      <c r="V8" s="1039">
        <v>267</v>
      </c>
      <c r="W8" s="1039"/>
      <c r="X8" s="1039"/>
      <c r="Y8" s="1039"/>
      <c r="Z8" s="1039"/>
      <c r="AA8" s="1039">
        <v>13</v>
      </c>
      <c r="AB8" s="1039"/>
      <c r="AC8" s="1039"/>
      <c r="AD8" s="1039"/>
      <c r="AE8" s="1040"/>
      <c r="AF8" s="1035">
        <v>13</v>
      </c>
      <c r="AG8" s="1036"/>
      <c r="AH8" s="1036"/>
      <c r="AI8" s="1036"/>
      <c r="AJ8" s="1037"/>
      <c r="AK8" s="1080">
        <v>164</v>
      </c>
      <c r="AL8" s="1081"/>
      <c r="AM8" s="1081"/>
      <c r="AN8" s="1081"/>
      <c r="AO8" s="1081"/>
      <c r="AP8" s="1081">
        <v>146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3965</v>
      </c>
      <c r="R23" s="1061"/>
      <c r="S23" s="1061"/>
      <c r="T23" s="1061"/>
      <c r="U23" s="1061"/>
      <c r="V23" s="1061">
        <v>3658</v>
      </c>
      <c r="W23" s="1061"/>
      <c r="X23" s="1061"/>
      <c r="Y23" s="1061"/>
      <c r="Z23" s="1061"/>
      <c r="AA23" s="1061">
        <v>307</v>
      </c>
      <c r="AB23" s="1061"/>
      <c r="AC23" s="1061"/>
      <c r="AD23" s="1061"/>
      <c r="AE23" s="1068"/>
      <c r="AF23" s="1069">
        <v>174</v>
      </c>
      <c r="AG23" s="1061"/>
      <c r="AH23" s="1061"/>
      <c r="AI23" s="1061"/>
      <c r="AJ23" s="1070"/>
      <c r="AK23" s="1071"/>
      <c r="AL23" s="1072"/>
      <c r="AM23" s="1072"/>
      <c r="AN23" s="1072"/>
      <c r="AO23" s="1072"/>
      <c r="AP23" s="1061">
        <v>1814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369</v>
      </c>
      <c r="R28" s="1051"/>
      <c r="S28" s="1051"/>
      <c r="T28" s="1051"/>
      <c r="U28" s="1051"/>
      <c r="V28" s="1051">
        <v>344</v>
      </c>
      <c r="W28" s="1051"/>
      <c r="X28" s="1051"/>
      <c r="Y28" s="1051"/>
      <c r="Z28" s="1051"/>
      <c r="AA28" s="1051">
        <v>25</v>
      </c>
      <c r="AB28" s="1051"/>
      <c r="AC28" s="1051"/>
      <c r="AD28" s="1051"/>
      <c r="AE28" s="1052"/>
      <c r="AF28" s="1053">
        <v>25</v>
      </c>
      <c r="AG28" s="1051"/>
      <c r="AH28" s="1051"/>
      <c r="AI28" s="1051"/>
      <c r="AJ28" s="1054"/>
      <c r="AK28" s="1042">
        <v>41</v>
      </c>
      <c r="AL28" s="1043"/>
      <c r="AM28" s="1043"/>
      <c r="AN28" s="1043"/>
      <c r="AO28" s="1043"/>
      <c r="AP28" s="1043" t="s">
        <v>554</v>
      </c>
      <c r="AQ28" s="1043"/>
      <c r="AR28" s="1043"/>
      <c r="AS28" s="1043"/>
      <c r="AT28" s="1043"/>
      <c r="AU28" s="1043" t="s">
        <v>554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453</v>
      </c>
      <c r="R29" s="1039"/>
      <c r="S29" s="1039"/>
      <c r="T29" s="1039"/>
      <c r="U29" s="1039"/>
      <c r="V29" s="1039">
        <v>438</v>
      </c>
      <c r="W29" s="1039"/>
      <c r="X29" s="1039"/>
      <c r="Y29" s="1039"/>
      <c r="Z29" s="1039"/>
      <c r="AA29" s="1039">
        <v>14</v>
      </c>
      <c r="AB29" s="1039"/>
      <c r="AC29" s="1039"/>
      <c r="AD29" s="1039"/>
      <c r="AE29" s="1040"/>
      <c r="AF29" s="1035">
        <v>14</v>
      </c>
      <c r="AG29" s="1036"/>
      <c r="AH29" s="1036"/>
      <c r="AI29" s="1036"/>
      <c r="AJ29" s="1037"/>
      <c r="AK29" s="980">
        <v>87</v>
      </c>
      <c r="AL29" s="971"/>
      <c r="AM29" s="971"/>
      <c r="AN29" s="971"/>
      <c r="AO29" s="971"/>
      <c r="AP29" s="971" t="s">
        <v>554</v>
      </c>
      <c r="AQ29" s="971"/>
      <c r="AR29" s="971"/>
      <c r="AS29" s="971"/>
      <c r="AT29" s="971"/>
      <c r="AU29" s="971" t="s">
        <v>554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74</v>
      </c>
      <c r="R30" s="1039"/>
      <c r="S30" s="1039"/>
      <c r="T30" s="1039"/>
      <c r="U30" s="1039"/>
      <c r="V30" s="1039">
        <v>73</v>
      </c>
      <c r="W30" s="1039"/>
      <c r="X30" s="1039"/>
      <c r="Y30" s="1039"/>
      <c r="Z30" s="1039"/>
      <c r="AA30" s="1039">
        <v>1</v>
      </c>
      <c r="AB30" s="1039"/>
      <c r="AC30" s="1039"/>
      <c r="AD30" s="1039"/>
      <c r="AE30" s="1040"/>
      <c r="AF30" s="1035">
        <v>1</v>
      </c>
      <c r="AG30" s="1036"/>
      <c r="AH30" s="1036"/>
      <c r="AI30" s="1036"/>
      <c r="AJ30" s="1037"/>
      <c r="AK30" s="980">
        <v>19</v>
      </c>
      <c r="AL30" s="971"/>
      <c r="AM30" s="971"/>
      <c r="AN30" s="971"/>
      <c r="AO30" s="971"/>
      <c r="AP30" s="971" t="s">
        <v>554</v>
      </c>
      <c r="AQ30" s="971"/>
      <c r="AR30" s="971"/>
      <c r="AS30" s="971"/>
      <c r="AT30" s="971"/>
      <c r="AU30" s="971" t="s">
        <v>554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454</v>
      </c>
      <c r="R31" s="1039"/>
      <c r="S31" s="1039"/>
      <c r="T31" s="1039"/>
      <c r="U31" s="1039"/>
      <c r="V31" s="1039">
        <v>408</v>
      </c>
      <c r="W31" s="1039"/>
      <c r="X31" s="1039"/>
      <c r="Y31" s="1039"/>
      <c r="Z31" s="1039"/>
      <c r="AA31" s="1039">
        <v>45</v>
      </c>
      <c r="AB31" s="1039"/>
      <c r="AC31" s="1039"/>
      <c r="AD31" s="1039"/>
      <c r="AE31" s="1040"/>
      <c r="AF31" s="1035">
        <v>1713</v>
      </c>
      <c r="AG31" s="1036"/>
      <c r="AH31" s="1036"/>
      <c r="AI31" s="1036"/>
      <c r="AJ31" s="1037"/>
      <c r="AK31" s="980">
        <v>67</v>
      </c>
      <c r="AL31" s="971"/>
      <c r="AM31" s="971"/>
      <c r="AN31" s="971"/>
      <c r="AO31" s="971"/>
      <c r="AP31" s="971">
        <v>1158</v>
      </c>
      <c r="AQ31" s="971"/>
      <c r="AR31" s="971"/>
      <c r="AS31" s="971"/>
      <c r="AT31" s="971"/>
      <c r="AU31" s="971">
        <v>656</v>
      </c>
      <c r="AV31" s="971"/>
      <c r="AW31" s="971"/>
      <c r="AX31" s="971"/>
      <c r="AY31" s="971"/>
      <c r="AZ31" s="1041" t="s">
        <v>554</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251</v>
      </c>
      <c r="R32" s="1039"/>
      <c r="S32" s="1039"/>
      <c r="T32" s="1039"/>
      <c r="U32" s="1039"/>
      <c r="V32" s="1039">
        <v>197</v>
      </c>
      <c r="W32" s="1039"/>
      <c r="X32" s="1039"/>
      <c r="Y32" s="1039"/>
      <c r="Z32" s="1039"/>
      <c r="AA32" s="1039">
        <v>55</v>
      </c>
      <c r="AB32" s="1039"/>
      <c r="AC32" s="1039"/>
      <c r="AD32" s="1039"/>
      <c r="AE32" s="1040"/>
      <c r="AF32" s="1035">
        <v>4</v>
      </c>
      <c r="AG32" s="1036"/>
      <c r="AH32" s="1036"/>
      <c r="AI32" s="1036"/>
      <c r="AJ32" s="1037"/>
      <c r="AK32" s="980">
        <v>154</v>
      </c>
      <c r="AL32" s="971"/>
      <c r="AM32" s="971"/>
      <c r="AN32" s="971"/>
      <c r="AO32" s="971"/>
      <c r="AP32" s="971">
        <v>526</v>
      </c>
      <c r="AQ32" s="971"/>
      <c r="AR32" s="971"/>
      <c r="AS32" s="971"/>
      <c r="AT32" s="971"/>
      <c r="AU32" s="971">
        <v>466</v>
      </c>
      <c r="AV32" s="971"/>
      <c r="AW32" s="971"/>
      <c r="AX32" s="971"/>
      <c r="AY32" s="971"/>
      <c r="AZ32" s="1041" t="s">
        <v>554</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20</v>
      </c>
      <c r="R33" s="1039"/>
      <c r="S33" s="1039"/>
      <c r="T33" s="1039"/>
      <c r="U33" s="1039"/>
      <c r="V33" s="1039">
        <v>20</v>
      </c>
      <c r="W33" s="1039"/>
      <c r="X33" s="1039"/>
      <c r="Y33" s="1039"/>
      <c r="Z33" s="1039"/>
      <c r="AA33" s="1039">
        <v>0</v>
      </c>
      <c r="AB33" s="1039"/>
      <c r="AC33" s="1039"/>
      <c r="AD33" s="1039"/>
      <c r="AE33" s="1040"/>
      <c r="AF33" s="1035" t="s">
        <v>122</v>
      </c>
      <c r="AG33" s="1036"/>
      <c r="AH33" s="1036"/>
      <c r="AI33" s="1036"/>
      <c r="AJ33" s="1037"/>
      <c r="AK33" s="980">
        <v>20</v>
      </c>
      <c r="AL33" s="971"/>
      <c r="AM33" s="971"/>
      <c r="AN33" s="971"/>
      <c r="AO33" s="971"/>
      <c r="AP33" s="971" t="s">
        <v>554</v>
      </c>
      <c r="AQ33" s="971"/>
      <c r="AR33" s="971"/>
      <c r="AS33" s="971"/>
      <c r="AT33" s="971"/>
      <c r="AU33" s="971" t="s">
        <v>554</v>
      </c>
      <c r="AV33" s="971"/>
      <c r="AW33" s="971"/>
      <c r="AX33" s="971"/>
      <c r="AY33" s="971"/>
      <c r="AZ33" s="1041" t="s">
        <v>554</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1757</v>
      </c>
      <c r="AG63" s="959"/>
      <c r="AH63" s="959"/>
      <c r="AI63" s="959"/>
      <c r="AJ63" s="1022"/>
      <c r="AK63" s="1023"/>
      <c r="AL63" s="963"/>
      <c r="AM63" s="963"/>
      <c r="AN63" s="963"/>
      <c r="AO63" s="963"/>
      <c r="AP63" s="959">
        <v>1684</v>
      </c>
      <c r="AQ63" s="959"/>
      <c r="AR63" s="959"/>
      <c r="AS63" s="959"/>
      <c r="AT63" s="959"/>
      <c r="AU63" s="959">
        <v>1122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3706</v>
      </c>
      <c r="R68" s="982"/>
      <c r="S68" s="982"/>
      <c r="T68" s="982"/>
      <c r="U68" s="982"/>
      <c r="V68" s="982">
        <v>2968</v>
      </c>
      <c r="W68" s="982"/>
      <c r="X68" s="982"/>
      <c r="Y68" s="982"/>
      <c r="Z68" s="982"/>
      <c r="AA68" s="982">
        <v>738</v>
      </c>
      <c r="AB68" s="982"/>
      <c r="AC68" s="982"/>
      <c r="AD68" s="982"/>
      <c r="AE68" s="982"/>
      <c r="AF68" s="982">
        <v>738</v>
      </c>
      <c r="AG68" s="982"/>
      <c r="AH68" s="982"/>
      <c r="AI68" s="982"/>
      <c r="AJ68" s="982"/>
      <c r="AK68" s="982">
        <v>1248</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820</v>
      </c>
      <c r="R69" s="971"/>
      <c r="S69" s="971"/>
      <c r="T69" s="971"/>
      <c r="U69" s="971"/>
      <c r="V69" s="971">
        <v>797</v>
      </c>
      <c r="W69" s="971"/>
      <c r="X69" s="971"/>
      <c r="Y69" s="971"/>
      <c r="Z69" s="971"/>
      <c r="AA69" s="971">
        <v>23</v>
      </c>
      <c r="AB69" s="971"/>
      <c r="AC69" s="971"/>
      <c r="AD69" s="971"/>
      <c r="AE69" s="971"/>
      <c r="AF69" s="971">
        <v>23</v>
      </c>
      <c r="AG69" s="971"/>
      <c r="AH69" s="971"/>
      <c r="AI69" s="971"/>
      <c r="AJ69" s="971"/>
      <c r="AK69" s="971">
        <v>152</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162866</v>
      </c>
      <c r="R70" s="971"/>
      <c r="S70" s="971"/>
      <c r="T70" s="971"/>
      <c r="U70" s="971"/>
      <c r="V70" s="971">
        <v>159925</v>
      </c>
      <c r="W70" s="971"/>
      <c r="X70" s="971"/>
      <c r="Y70" s="971"/>
      <c r="Z70" s="971"/>
      <c r="AA70" s="971">
        <v>2941</v>
      </c>
      <c r="AB70" s="971"/>
      <c r="AC70" s="971"/>
      <c r="AD70" s="971"/>
      <c r="AE70" s="971"/>
      <c r="AF70" s="971">
        <v>2941</v>
      </c>
      <c r="AG70" s="971"/>
      <c r="AH70" s="971"/>
      <c r="AI70" s="971"/>
      <c r="AJ70" s="971"/>
      <c r="AK70" s="971">
        <v>1620</v>
      </c>
      <c r="AL70" s="971"/>
      <c r="AM70" s="971"/>
      <c r="AN70" s="971"/>
      <c r="AO70" s="971"/>
      <c r="AP70" s="971" t="s">
        <v>554</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3702</v>
      </c>
      <c r="AG88" s="959"/>
      <c r="AH88" s="959"/>
      <c r="AI88" s="959"/>
      <c r="AJ88" s="959"/>
      <c r="AK88" s="963"/>
      <c r="AL88" s="963"/>
      <c r="AM88" s="963"/>
      <c r="AN88" s="963"/>
      <c r="AO88" s="963"/>
      <c r="AP88" s="959" t="s">
        <v>554</v>
      </c>
      <c r="AQ88" s="959"/>
      <c r="AR88" s="959"/>
      <c r="AS88" s="959"/>
      <c r="AT88" s="959"/>
      <c r="AU88" s="959" t="s">
        <v>554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465252</v>
      </c>
      <c r="AB110" s="889"/>
      <c r="AC110" s="889"/>
      <c r="AD110" s="889"/>
      <c r="AE110" s="890"/>
      <c r="AF110" s="891">
        <v>478587</v>
      </c>
      <c r="AG110" s="889"/>
      <c r="AH110" s="889"/>
      <c r="AI110" s="889"/>
      <c r="AJ110" s="890"/>
      <c r="AK110" s="891">
        <v>477186</v>
      </c>
      <c r="AL110" s="889"/>
      <c r="AM110" s="889"/>
      <c r="AN110" s="889"/>
      <c r="AO110" s="890"/>
      <c r="AP110" s="892">
        <v>28.2</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2646380</v>
      </c>
      <c r="BR110" s="842"/>
      <c r="BS110" s="842"/>
      <c r="BT110" s="842"/>
      <c r="BU110" s="842"/>
      <c r="BV110" s="842">
        <v>2195977</v>
      </c>
      <c r="BW110" s="842"/>
      <c r="BX110" s="842"/>
      <c r="BY110" s="842"/>
      <c r="BZ110" s="842"/>
      <c r="CA110" s="842">
        <v>1814011</v>
      </c>
      <c r="CB110" s="842"/>
      <c r="CC110" s="842"/>
      <c r="CD110" s="842"/>
      <c r="CE110" s="842"/>
      <c r="CF110" s="866">
        <v>107.1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1498306</v>
      </c>
      <c r="BR112" s="817"/>
      <c r="BS112" s="817"/>
      <c r="BT112" s="817"/>
      <c r="BU112" s="817"/>
      <c r="BV112" s="817">
        <v>1334347</v>
      </c>
      <c r="BW112" s="817"/>
      <c r="BX112" s="817"/>
      <c r="BY112" s="817"/>
      <c r="BZ112" s="817"/>
      <c r="CA112" s="817">
        <v>1121484</v>
      </c>
      <c r="CB112" s="817"/>
      <c r="CC112" s="817"/>
      <c r="CD112" s="817"/>
      <c r="CE112" s="817"/>
      <c r="CF112" s="875">
        <v>66.2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218560</v>
      </c>
      <c r="AB113" s="919"/>
      <c r="AC113" s="919"/>
      <c r="AD113" s="919"/>
      <c r="AE113" s="920"/>
      <c r="AF113" s="921">
        <v>200448</v>
      </c>
      <c r="AG113" s="919"/>
      <c r="AH113" s="919"/>
      <c r="AI113" s="919"/>
      <c r="AJ113" s="920"/>
      <c r="AK113" s="921">
        <v>186981</v>
      </c>
      <c r="AL113" s="919"/>
      <c r="AM113" s="919"/>
      <c r="AN113" s="919"/>
      <c r="AO113" s="920"/>
      <c r="AP113" s="922">
        <v>11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62174</v>
      </c>
      <c r="BR114" s="817"/>
      <c r="BS114" s="817"/>
      <c r="BT114" s="817"/>
      <c r="BU114" s="817"/>
      <c r="BV114" s="817">
        <v>44622</v>
      </c>
      <c r="BW114" s="817"/>
      <c r="BX114" s="817"/>
      <c r="BY114" s="817"/>
      <c r="BZ114" s="817"/>
      <c r="CA114" s="817">
        <v>49603</v>
      </c>
      <c r="CB114" s="817"/>
      <c r="CC114" s="817"/>
      <c r="CD114" s="817"/>
      <c r="CE114" s="817"/>
      <c r="CF114" s="875">
        <v>2.9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683812</v>
      </c>
      <c r="AB117" s="903"/>
      <c r="AC117" s="903"/>
      <c r="AD117" s="903"/>
      <c r="AE117" s="904"/>
      <c r="AF117" s="905">
        <v>679035</v>
      </c>
      <c r="AG117" s="903"/>
      <c r="AH117" s="903"/>
      <c r="AI117" s="903"/>
      <c r="AJ117" s="904"/>
      <c r="AK117" s="905">
        <v>664167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4206860</v>
      </c>
      <c r="BR119" s="845"/>
      <c r="BS119" s="845"/>
      <c r="BT119" s="845"/>
      <c r="BU119" s="845"/>
      <c r="BV119" s="845">
        <v>3574946</v>
      </c>
      <c r="BW119" s="845"/>
      <c r="BX119" s="845"/>
      <c r="BY119" s="845"/>
      <c r="BZ119" s="845"/>
      <c r="CA119" s="845">
        <v>2985098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1772038</v>
      </c>
      <c r="BR120" s="842"/>
      <c r="BS120" s="842"/>
      <c r="BT120" s="842"/>
      <c r="BU120" s="842"/>
      <c r="BV120" s="842">
        <v>1595638</v>
      </c>
      <c r="BW120" s="842"/>
      <c r="BX120" s="842"/>
      <c r="BY120" s="842"/>
      <c r="BZ120" s="842"/>
      <c r="CA120" s="842">
        <v>1193200</v>
      </c>
      <c r="CB120" s="842"/>
      <c r="CC120" s="842"/>
      <c r="CD120" s="842"/>
      <c r="CE120" s="842"/>
      <c r="CF120" s="866">
        <v>70.5</v>
      </c>
      <c r="CG120" s="867"/>
      <c r="CH120" s="867"/>
      <c r="CI120" s="867"/>
      <c r="CJ120" s="867"/>
      <c r="CK120" s="868" t="s">
        <v>447</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890036</v>
      </c>
      <c r="DH120" s="842"/>
      <c r="DI120" s="842"/>
      <c r="DJ120" s="842"/>
      <c r="DK120" s="842"/>
      <c r="DL120" s="842">
        <v>775833</v>
      </c>
      <c r="DM120" s="842"/>
      <c r="DN120" s="842"/>
      <c r="DO120" s="842"/>
      <c r="DP120" s="842"/>
      <c r="DQ120" s="842">
        <v>655594</v>
      </c>
      <c r="DR120" s="842"/>
      <c r="DS120" s="842"/>
      <c r="DT120" s="842"/>
      <c r="DU120" s="842"/>
      <c r="DV120" s="843">
        <v>38.700000000000003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3523</v>
      </c>
      <c r="BR121" s="817"/>
      <c r="BS121" s="817"/>
      <c r="BT121" s="817"/>
      <c r="BU121" s="817"/>
      <c r="BV121" s="817">
        <v>2264</v>
      </c>
      <c r="BW121" s="817"/>
      <c r="BX121" s="817"/>
      <c r="BY121" s="817"/>
      <c r="BZ121" s="817"/>
      <c r="CA121" s="817">
        <v>1174</v>
      </c>
      <c r="CB121" s="817"/>
      <c r="CC121" s="817"/>
      <c r="CD121" s="817"/>
      <c r="CE121" s="817"/>
      <c r="CF121" s="875">
        <v>0.1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465890</v>
      </c>
      <c r="DR121" s="817"/>
      <c r="DS121" s="817"/>
      <c r="DT121" s="817"/>
      <c r="DU121" s="817"/>
      <c r="DV121" s="794">
        <v>27.5</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2817208</v>
      </c>
      <c r="BR122" s="845"/>
      <c r="BS122" s="845"/>
      <c r="BT122" s="845"/>
      <c r="BU122" s="845"/>
      <c r="BV122" s="845">
        <v>2364903</v>
      </c>
      <c r="BW122" s="845"/>
      <c r="BX122" s="845"/>
      <c r="BY122" s="845"/>
      <c r="BZ122" s="845"/>
      <c r="CA122" s="845">
        <v>1966690</v>
      </c>
      <c r="CB122" s="845"/>
      <c r="CC122" s="845"/>
      <c r="CD122" s="845"/>
      <c r="CE122" s="845"/>
      <c r="CF122" s="846">
        <v>116.1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4592769</v>
      </c>
      <c r="BR123" s="833"/>
      <c r="BS123" s="833"/>
      <c r="BT123" s="833"/>
      <c r="BU123" s="833"/>
      <c r="BV123" s="833">
        <v>3962805</v>
      </c>
      <c r="BW123" s="833"/>
      <c r="BX123" s="833"/>
      <c r="BY123" s="833"/>
      <c r="BZ123" s="833"/>
      <c r="CA123" s="833">
        <v>3161064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608270</v>
      </c>
      <c r="DH124" s="764"/>
      <c r="DI124" s="764"/>
      <c r="DJ124" s="764"/>
      <c r="DK124" s="765"/>
      <c r="DL124" s="766">
        <v>558514</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2754</v>
      </c>
      <c r="AB128" s="801"/>
      <c r="AC128" s="801"/>
      <c r="AD128" s="801"/>
      <c r="AE128" s="802"/>
      <c r="AF128" s="803">
        <v>3018</v>
      </c>
      <c r="AG128" s="801"/>
      <c r="AH128" s="801"/>
      <c r="AI128" s="801"/>
      <c r="AJ128" s="802"/>
      <c r="AK128" s="803">
        <v>2754</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2099778</v>
      </c>
      <c r="AB129" s="780"/>
      <c r="AC129" s="780"/>
      <c r="AD129" s="780"/>
      <c r="AE129" s="781"/>
      <c r="AF129" s="782">
        <v>2089679</v>
      </c>
      <c r="AG129" s="780"/>
      <c r="AH129" s="780"/>
      <c r="AI129" s="780"/>
      <c r="AJ129" s="781"/>
      <c r="AK129" s="782">
        <v>2152190</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494143</v>
      </c>
      <c r="AB130" s="780"/>
      <c r="AC130" s="780"/>
      <c r="AD130" s="780"/>
      <c r="AE130" s="781"/>
      <c r="AF130" s="782">
        <v>481330</v>
      </c>
      <c r="AG130" s="780"/>
      <c r="AH130" s="780"/>
      <c r="AI130" s="780"/>
      <c r="AJ130" s="781"/>
      <c r="AK130" s="782">
        <v>458830</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1605635</v>
      </c>
      <c r="AB131" s="764"/>
      <c r="AC131" s="764"/>
      <c r="AD131" s="764"/>
      <c r="AE131" s="765"/>
      <c r="AF131" s="766">
        <v>1608349</v>
      </c>
      <c r="AG131" s="764"/>
      <c r="AH131" s="764"/>
      <c r="AI131" s="764"/>
      <c r="AJ131" s="765"/>
      <c r="AK131" s="766">
        <v>1693360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11.64118869</v>
      </c>
      <c r="AB132" s="745"/>
      <c r="AC132" s="745"/>
      <c r="AD132" s="745"/>
      <c r="AE132" s="746"/>
      <c r="AF132" s="747">
        <v>12.10477328</v>
      </c>
      <c r="AG132" s="745"/>
      <c r="AH132" s="745"/>
      <c r="AI132" s="745"/>
      <c r="AJ132" s="746"/>
      <c r="AK132" s="747">
        <v>11.963374590000001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9.6999999999999993</v>
      </c>
      <c r="AB133" s="724"/>
      <c r="AC133" s="724"/>
      <c r="AD133" s="724"/>
      <c r="AE133" s="725"/>
      <c r="AF133" s="723">
        <v>10.9</v>
      </c>
      <c r="AG133" s="724"/>
      <c r="AH133" s="724"/>
      <c r="AI133" s="724"/>
      <c r="AJ133" s="725"/>
      <c r="AK133" s="723">
        <v>11.9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s8A8i1nd44etVOzUv8h+cszCCK8FDRUJiPZUvDtRgK8FrygujkJ3y6veKUkK9qQszLaGPI3TDT0J8rWWOUUyQ==" saltValue="6UZSeAA5gyl6+4/qiu0dO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0VciJ1z9dkSeXkDRnmrkfgmLrS+wLTXfnZ6QTxaosPX+nlcL8gsHGlpFKfnfaU2xvs6JQLxxeAhTKTlR1SPrQ==" saltValue="K0RJAutPMTKc6LSeXlUY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ALcFXAqFaBhWmKwpgxp4FlZl7WRON6V5P3a2AqJOISkC3aRUbLE2a2iP+ee9c7jXsC5zbf/wzTjzFPs91445g==" saltValue="WmvJaHe+g/dgR/Z0qjMZ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764875</v>
      </c>
      <c r="AP9" s="269">
        <v>264114</v>
      </c>
      <c r="AQ9" s="270">
        <v>239935</v>
      </c>
      <c r="AR9" s="271">
        <v>10.1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3991</v>
      </c>
      <c r="AP10" s="272">
        <v>1378</v>
      </c>
      <c r="AQ10" s="273">
        <v>33021</v>
      </c>
      <c r="AR10" s="274">
        <v>-95.8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2306</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19303</v>
      </c>
      <c r="AP13" s="272">
        <v>6665</v>
      </c>
      <c r="AQ13" s="273">
        <v>7428</v>
      </c>
      <c r="AR13" s="274">
        <v>-10.3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3435</v>
      </c>
      <c r="AP14" s="272">
        <v>1186</v>
      </c>
      <c r="AQ14" s="273">
        <v>4299</v>
      </c>
      <c r="AR14" s="274">
        <v>-72.400000000000006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-31120</v>
      </c>
      <c r="AP15" s="272">
        <v>-10746</v>
      </c>
      <c r="AQ15" s="273">
        <v>-13612</v>
      </c>
      <c r="AR15" s="274">
        <v>-21.1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760484</v>
      </c>
      <c r="AP16" s="272">
        <v>262598</v>
      </c>
      <c r="AQ16" s="273">
        <v>273378</v>
      </c>
      <c r="AR16" s="274">
        <v>-3.9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24.86</v>
      </c>
      <c r="AP21" s="286">
        <v>21.68</v>
      </c>
      <c r="AQ21" s="287">
        <v>3.18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98.9</v>
      </c>
      <c r="AP22" s="291">
        <v>95.1</v>
      </c>
      <c r="AQ22" s="292">
        <v>3.8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477186</v>
      </c>
      <c r="AP32" s="300">
        <v>164774</v>
      </c>
      <c r="AQ32" s="301">
        <v>143519</v>
      </c>
      <c r="AR32" s="302">
        <v>14.8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186981</v>
      </c>
      <c r="AP35" s="300">
        <v>64565</v>
      </c>
      <c r="AQ35" s="301">
        <v>32537</v>
      </c>
      <c r="AR35" s="302">
        <v>98.4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t="s">
        <v>488</v>
      </c>
      <c r="AP36" s="300" t="s">
        <v>488</v>
      </c>
      <c r="AQ36" s="301">
        <v>3256</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488</v>
      </c>
      <c r="AP37" s="300" t="s">
        <v>488</v>
      </c>
      <c r="AQ37" s="301">
        <v>244</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45</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-2754</v>
      </c>
      <c r="AP39" s="300">
        <v>-951</v>
      </c>
      <c r="AQ39" s="301">
        <v>-3310</v>
      </c>
      <c r="AR39" s="302">
        <v>-71.3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-458830</v>
      </c>
      <c r="AP40" s="300">
        <v>-158436</v>
      </c>
      <c r="AQ40" s="301">
        <v>-131495</v>
      </c>
      <c r="AR40" s="302">
        <v>20.5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202583</v>
      </c>
      <c r="AP41" s="300">
        <v>69953</v>
      </c>
      <c r="AQ41" s="301">
        <v>44796</v>
      </c>
      <c r="AR41" s="302">
        <v>56.2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576658</v>
      </c>
      <c r="AN51" s="322">
        <v>189628</v>
      </c>
      <c r="AO51" s="323">
        <v>6.9</v>
      </c>
      <c r="AP51" s="324">
        <v>263613</v>
      </c>
      <c r="AQ51" s="325">
        <v>-0.2</v>
      </c>
      <c r="AR51" s="326">
        <v>7.1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519966</v>
      </c>
      <c r="AN52" s="330">
        <v>170985</v>
      </c>
      <c r="AO52" s="331">
        <v>33.700000000000003</v>
      </c>
      <c r="AP52" s="332">
        <v>128823</v>
      </c>
      <c r="AQ52" s="333">
        <v>-3.8</v>
      </c>
      <c r="AR52" s="334">
        <v>37.5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704867</v>
      </c>
      <c r="AN53" s="322">
        <v>234253</v>
      </c>
      <c r="AO53" s="323">
        <v>23.5</v>
      </c>
      <c r="AP53" s="324">
        <v>330026</v>
      </c>
      <c r="AQ53" s="325">
        <v>25.2</v>
      </c>
      <c r="AR53" s="326">
        <v>-1.7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635561</v>
      </c>
      <c r="AN54" s="330">
        <v>211220</v>
      </c>
      <c r="AO54" s="331">
        <v>23.5</v>
      </c>
      <c r="AP54" s="332">
        <v>141075</v>
      </c>
      <c r="AQ54" s="333">
        <v>9.5</v>
      </c>
      <c r="AR54" s="334">
        <v>14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466404</v>
      </c>
      <c r="AN55" s="322">
        <v>158157</v>
      </c>
      <c r="AO55" s="323">
        <v>-32.5</v>
      </c>
      <c r="AP55" s="324">
        <v>278179</v>
      </c>
      <c r="AQ55" s="325">
        <v>-15.7</v>
      </c>
      <c r="AR55" s="326">
        <v>-16.8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389348</v>
      </c>
      <c r="AN56" s="330">
        <v>132027</v>
      </c>
      <c r="AO56" s="331">
        <v>-37.5</v>
      </c>
      <c r="AP56" s="332">
        <v>122182</v>
      </c>
      <c r="AQ56" s="333">
        <v>-13.4</v>
      </c>
      <c r="AR56" s="334">
        <v>-24.1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453551</v>
      </c>
      <c r="AN57" s="322">
        <v>154007</v>
      </c>
      <c r="AO57" s="323">
        <v>-2.6</v>
      </c>
      <c r="AP57" s="324">
        <v>283153</v>
      </c>
      <c r="AQ57" s="325">
        <v>1.8</v>
      </c>
      <c r="AR57" s="326">
        <v>-4.4000000000000004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341206</v>
      </c>
      <c r="AN58" s="330">
        <v>115859</v>
      </c>
      <c r="AO58" s="331">
        <v>-12.2</v>
      </c>
      <c r="AP58" s="332">
        <v>127593</v>
      </c>
      <c r="AQ58" s="333">
        <v>4.4000000000000004</v>
      </c>
      <c r="AR58" s="334">
        <v>-16.600000000000001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544082</v>
      </c>
      <c r="AN59" s="322">
        <v>187874</v>
      </c>
      <c r="AO59" s="323">
        <v>22</v>
      </c>
      <c r="AP59" s="324">
        <v>262169</v>
      </c>
      <c r="AQ59" s="325">
        <v>-7.4</v>
      </c>
      <c r="AR59" s="326">
        <v>29.4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504147</v>
      </c>
      <c r="AN60" s="330">
        <v>174084</v>
      </c>
      <c r="AO60" s="331">
        <v>50.3</v>
      </c>
      <c r="AP60" s="332">
        <v>152658</v>
      </c>
      <c r="AQ60" s="333">
        <v>19.600000000000001</v>
      </c>
      <c r="AR60" s="334">
        <v>30.7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549112</v>
      </c>
      <c r="AN61" s="337">
        <v>184784</v>
      </c>
      <c r="AO61" s="338">
        <v>3.5</v>
      </c>
      <c r="AP61" s="339">
        <v>283428</v>
      </c>
      <c r="AQ61" s="340">
        <v>0.7</v>
      </c>
      <c r="AR61" s="326">
        <v>2.8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478046</v>
      </c>
      <c r="AN62" s="330">
        <v>160835</v>
      </c>
      <c r="AO62" s="331">
        <v>11.6</v>
      </c>
      <c r="AP62" s="332">
        <v>134466</v>
      </c>
      <c r="AQ62" s="333">
        <v>3.3</v>
      </c>
      <c r="AR62" s="334">
        <v>8.3000000000000007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wrH6OmYuTXe21w52+15bkFtzfRO+5qA5a8X3BMuJNyuiqZ9Rp2YIlRgenACh4XuccVgjBnQigxSQZmslAyLA==" saltValue="H8W3tB712yHjB/2KglL5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SoTWR5cARR2yeLRSOXs5UvfrgODYfaisNBF6B/C8qYZ+gC6VtMdPGz4pmgjSimPC0M6G24CkkTUvzUkMwJ33Ug==" saltValue="hyHGEravJAnC2hA8x9SH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8Yu3NIVMUqWSZ/Wbjo0+6UuPzy8jzXAlrvTRH5LiHOmgrRnJw/4SmNiBAn4rYLu/+xdMe0xI9dolNGeFmZMoQQ==" saltValue="Yah3he0QJiiGsMBEm6XP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41.57</v>
      </c>
      <c r="G47" s="12">
        <v>37.31</v>
      </c>
      <c r="H47" s="12">
        <v>36.76</v>
      </c>
      <c r="I47" s="12">
        <v>36.57</v>
      </c>
      <c r="J47" s="13">
        <v>29.53</v>
      </c>
    </row>
    <row r="48" spans="2:10" ht="57.75" customHeight="1" x14ac:dyDescent="0.15">
      <c r="B48" s="14"/>
      <c r="C48" s="1141" t="s">
        <v>4</v>
      </c>
      <c r="D48" s="1141"/>
      <c r="E48" s="1142"/>
      <c r="F48" s="15">
        <v>10.84</v>
      </c>
      <c r="G48" s="16">
        <v>8.85</v>
      </c>
      <c r="H48" s="16">
        <v>9.75</v>
      </c>
      <c r="I48" s="16">
        <v>9.59</v>
      </c>
      <c r="J48" s="17">
        <v>9.61</v>
      </c>
    </row>
    <row r="49" spans="2:10" ht="57.75" customHeight="1" thickBot="1" x14ac:dyDescent="0.2">
      <c r="B49" s="18"/>
      <c r="C49" s="1143" t="s">
        <v>5</v>
      </c>
      <c r="D49" s="1143"/>
      <c r="E49" s="1144"/>
      <c r="F49" s="19">
        <v>2.1800000000000002</v>
      </c>
      <c r="G49" s="20" t="s">
        <v>532</v>
      </c>
      <c r="H49" s="20" t="s">
        <v>533</v>
      </c>
      <c r="I49" s="20" t="s">
        <v>534</v>
      </c>
      <c r="J49" s="21" t="s">
        <v>535</v>
      </c>
    </row>
    <row r="50" spans="2:10" x14ac:dyDescent="0.15"/>
  </sheetData>
  <sheetProtection algorithmName="SHA-512" hashValue="nukkr4nhq7yah1g0RPtZRPtXbV/tofQl8s5mCOR3tf8RKQO6wD7X14Y/LnH1MuuZ/aZfZGdapwaMaIrxMuNffw==" saltValue="e/f5U5PpvQM2JqSia2R7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三好　真也</cp:lastModifiedBy>
  <cp:lastPrinted>2026-03-16T02:12:26Z</cp:lastPrinted>
  <dcterms:created xsi:type="dcterms:W3CDTF">2026-02-26T10:09:31Z</dcterms:created>
  <dcterms:modified xsi:type="dcterms:W3CDTF">2026-03-16T02:14:41Z</dcterms:modified>
  <cp:category/>
</cp:coreProperties>
</file>